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30" windowWidth="21195" windowHeight="12270"/>
  </bookViews>
  <sheets>
    <sheet name="Marge d'erreur" sheetId="7" r:id="rId1"/>
    <sheet name="Sous territoire" sheetId="8" r:id="rId2"/>
    <sheet name="Echantillon proportionnel" sheetId="9" r:id="rId3"/>
    <sheet name="Echantillon stratifié" sheetId="10" r:id="rId4"/>
    <sheet name="CSP" sheetId="11" r:id="rId5"/>
    <sheet name="Mode passe" sheetId="13" r:id="rId6"/>
  </sheets>
  <calcPr calcId="145621"/>
</workbook>
</file>

<file path=xl/calcChain.xml><?xml version="1.0" encoding="utf-8"?>
<calcChain xmlns="http://schemas.openxmlformats.org/spreadsheetml/2006/main">
  <c r="D3" i="10" l="1"/>
  <c r="D2" i="10"/>
  <c r="B4" i="8"/>
  <c r="B5" i="8" s="1"/>
  <c r="B3" i="8"/>
  <c r="C2" i="9"/>
  <c r="C3" i="9"/>
  <c r="C6" i="9" s="1"/>
  <c r="B9" i="7"/>
  <c r="B3" i="7"/>
  <c r="F30" i="11"/>
  <c r="F26" i="11"/>
  <c r="F10" i="11"/>
  <c r="E21" i="11" s="1"/>
  <c r="E32" i="11" s="1"/>
  <c r="F9" i="11"/>
  <c r="F8" i="11"/>
  <c r="F19" i="11" s="1"/>
  <c r="F7" i="11"/>
  <c r="F6" i="11"/>
  <c r="F17" i="11" s="1"/>
  <c r="F28" i="11" s="1"/>
  <c r="F5" i="11"/>
  <c r="F4" i="11"/>
  <c r="F15" i="11" s="1"/>
  <c r="F3" i="11"/>
  <c r="F2" i="11"/>
  <c r="F13" i="11" s="1"/>
  <c r="F24" i="11" s="1"/>
  <c r="E6" i="10"/>
  <c r="C6" i="10"/>
  <c r="B6" i="10"/>
  <c r="D5" i="10"/>
  <c r="E5" i="10" s="1"/>
  <c r="D4" i="10"/>
  <c r="E4" i="10" s="1"/>
  <c r="E3" i="10"/>
  <c r="E2" i="10"/>
  <c r="E6" i="9"/>
  <c r="B6" i="9"/>
  <c r="C5" i="9"/>
  <c r="D5" i="9" s="1"/>
  <c r="E5" i="9" s="1"/>
  <c r="C4" i="9"/>
  <c r="D4" i="9" s="1"/>
  <c r="E4" i="9" s="1"/>
  <c r="C9" i="7"/>
  <c r="D3" i="9" l="1"/>
  <c r="E3" i="9" s="1"/>
  <c r="B13" i="11"/>
  <c r="B24" i="11" s="1"/>
  <c r="D13" i="11"/>
  <c r="D24" i="11" s="1"/>
  <c r="C14" i="11"/>
  <c r="C25" i="11" s="1"/>
  <c r="E14" i="11"/>
  <c r="E25" i="11" s="1"/>
  <c r="B15" i="11"/>
  <c r="B26" i="11" s="1"/>
  <c r="D15" i="11"/>
  <c r="D26" i="11" s="1"/>
  <c r="C16" i="11"/>
  <c r="C27" i="11" s="1"/>
  <c r="E16" i="11"/>
  <c r="E27" i="11" s="1"/>
  <c r="B17" i="11"/>
  <c r="B28" i="11" s="1"/>
  <c r="D17" i="11"/>
  <c r="D28" i="11" s="1"/>
  <c r="C18" i="11"/>
  <c r="C29" i="11" s="1"/>
  <c r="E18" i="11"/>
  <c r="E29" i="11" s="1"/>
  <c r="B19" i="11"/>
  <c r="B30" i="11" s="1"/>
  <c r="D19" i="11"/>
  <c r="D30" i="11" s="1"/>
  <c r="C20" i="11"/>
  <c r="C31" i="11" s="1"/>
  <c r="E20" i="11"/>
  <c r="E31" i="11" s="1"/>
  <c r="B21" i="11"/>
  <c r="B32" i="11" s="1"/>
  <c r="D21" i="11"/>
  <c r="D32" i="11" s="1"/>
  <c r="C13" i="11"/>
  <c r="C24" i="11" s="1"/>
  <c r="E13" i="11"/>
  <c r="E24" i="11" s="1"/>
  <c r="B14" i="11"/>
  <c r="B25" i="11" s="1"/>
  <c r="D14" i="11"/>
  <c r="D25" i="11" s="1"/>
  <c r="F14" i="11"/>
  <c r="C15" i="11"/>
  <c r="C26" i="11" s="1"/>
  <c r="E15" i="11"/>
  <c r="E26" i="11" s="1"/>
  <c r="B16" i="11"/>
  <c r="B27" i="11" s="1"/>
  <c r="D16" i="11"/>
  <c r="D27" i="11" s="1"/>
  <c r="F16" i="11"/>
  <c r="F27" i="11" s="1"/>
  <c r="C17" i="11"/>
  <c r="C28" i="11" s="1"/>
  <c r="E17" i="11"/>
  <c r="E28" i="11" s="1"/>
  <c r="B18" i="11"/>
  <c r="B29" i="11" s="1"/>
  <c r="D18" i="11"/>
  <c r="D29" i="11" s="1"/>
  <c r="F18" i="11"/>
  <c r="F29" i="11" s="1"/>
  <c r="C19" i="11"/>
  <c r="C30" i="11" s="1"/>
  <c r="E19" i="11"/>
  <c r="E30" i="11" s="1"/>
  <c r="B20" i="11"/>
  <c r="B31" i="11" s="1"/>
  <c r="D20" i="11"/>
  <c r="D31" i="11" s="1"/>
  <c r="F20" i="11"/>
  <c r="F31" i="11" s="1"/>
  <c r="C21" i="11"/>
  <c r="C32" i="11" s="1"/>
  <c r="D2" i="9"/>
  <c r="E2" i="9" s="1"/>
  <c r="D9" i="7"/>
  <c r="F21" i="11" l="1"/>
  <c r="F25" i="11"/>
  <c r="E9" i="7" l="1"/>
  <c r="F9" i="7" l="1"/>
  <c r="G9" i="7" l="1"/>
</calcChain>
</file>

<file path=xl/sharedStrings.xml><?xml version="1.0" encoding="utf-8"?>
<sst xmlns="http://schemas.openxmlformats.org/spreadsheetml/2006/main" count="77" uniqueCount="38">
  <si>
    <t>Echantillon</t>
  </si>
  <si>
    <t>Marge d'erreur</t>
  </si>
  <si>
    <t>Nombre de "sous-territoire"</t>
  </si>
  <si>
    <t>Effectif pour chaque "sous-territoire"</t>
  </si>
  <si>
    <t>dont la marge d'erreur est de</t>
    <phoneticPr fontId="2" type="noConversion"/>
  </si>
  <si>
    <t>La taille de l'échantillon global est de</t>
    <phoneticPr fontId="2" type="noConversion"/>
  </si>
  <si>
    <t>marge d'erreur sur le global</t>
  </si>
  <si>
    <t>ECHANTILLON PROPORTIONNEL</t>
  </si>
  <si>
    <t>Poids dans la population</t>
    <phoneticPr fontId="2" type="noConversion"/>
  </si>
  <si>
    <t>Poids dans l'échantillon</t>
    <phoneticPr fontId="2" type="noConversion"/>
  </si>
  <si>
    <t>Effectif enquêté</t>
    <phoneticPr fontId="2" type="noConversion"/>
  </si>
  <si>
    <t>Marge d'erreur</t>
    <phoneticPr fontId="2" type="noConversion"/>
  </si>
  <si>
    <t>Critère 1</t>
  </si>
  <si>
    <t>Critère 2</t>
  </si>
  <si>
    <t>Critère 3</t>
  </si>
  <si>
    <t>Critère 4</t>
  </si>
  <si>
    <t>Total</t>
    <phoneticPr fontId="2" type="noConversion"/>
  </si>
  <si>
    <t>ECHANTILLON STRATIFIE</t>
  </si>
  <si>
    <r>
      <rPr>
        <b/>
        <sz val="10"/>
        <color indexed="9"/>
        <rFont val="Verdana"/>
        <family val="2"/>
      </rPr>
      <t xml:space="preserve">EPCI </t>
    </r>
    <r>
      <rPr>
        <sz val="8"/>
        <color indexed="9"/>
        <rFont val="Verdana"/>
        <family val="2"/>
      </rPr>
      <t>Source INSEE RP2008 - Population des ménages par taille du ménage et catégorie socioprofessionnelle de la personne de référence</t>
    </r>
  </si>
  <si>
    <t>CC 1</t>
  </si>
  <si>
    <t>CC 2</t>
  </si>
  <si>
    <t>CC 4</t>
  </si>
  <si>
    <t>TOTAL EPCI</t>
  </si>
  <si>
    <t>Agriculteurs exploitants</t>
  </si>
  <si>
    <t>Artisans, commerçants, chefs entreprise</t>
  </si>
  <si>
    <t>Cadres, professions intellectuelles sup.</t>
  </si>
  <si>
    <t>Professions intermédiaires</t>
  </si>
  <si>
    <t>Employés</t>
  </si>
  <si>
    <t>Ouvriers</t>
  </si>
  <si>
    <t>Retraités</t>
  </si>
  <si>
    <t>Autres sans activité professionnelle</t>
  </si>
  <si>
    <t>TOTAL</t>
  </si>
  <si>
    <t>Poids réel de la population</t>
  </si>
  <si>
    <t>Echantillon PROPORTIONNEL</t>
  </si>
  <si>
    <t>nxa</t>
  </si>
  <si>
    <t xml:space="preserve">Echantillon </t>
  </si>
  <si>
    <t>Zone de modification</t>
  </si>
  <si>
    <t>Zone modifiable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</si>
</sst>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\ ###\ ##0"/>
  </numFmts>
  <fonts count="32">
    <font>
      <sz val="10"/>
      <color theme="1"/>
      <name val="Helvetica Condensed"/>
      <family val="2"/>
    </font>
    <font>
      <b/>
      <sz val="10"/>
      <color theme="0"/>
      <name val="Helvetica Condensed"/>
      <family val="2"/>
    </font>
    <font>
      <sz val="10"/>
      <color rgb="FF000000"/>
      <name val="Helvetica Condensed"/>
      <family val="2"/>
    </font>
    <font>
      <sz val="10"/>
      <color theme="1"/>
      <name val="Helvetica Condensed"/>
      <family val="2"/>
    </font>
    <font>
      <sz val="12"/>
      <name val="Helvetica Condensed Medium"/>
    </font>
    <font>
      <sz val="10"/>
      <name val="Helvetica Condensed Medium"/>
    </font>
    <font>
      <b/>
      <sz val="12"/>
      <color rgb="FFFF0000"/>
      <name val="Helvetica Condensed Medium"/>
    </font>
    <font>
      <i/>
      <sz val="10"/>
      <name val="Helvetica Condensed Medium"/>
    </font>
    <font>
      <sz val="11"/>
      <color indexed="9"/>
      <name val="Helvetica Condensed Bold"/>
    </font>
    <font>
      <sz val="10"/>
      <color indexed="9"/>
      <name val="Helvetica Condensed Bold"/>
    </font>
    <font>
      <sz val="12"/>
      <color indexed="9"/>
      <name val="Helvetica Condensed Bold"/>
    </font>
    <font>
      <sz val="10"/>
      <color theme="0"/>
      <name val="Verdana"/>
      <family val="2"/>
    </font>
    <font>
      <b/>
      <sz val="10"/>
      <color indexed="9"/>
      <name val="Verdana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10"/>
      <color theme="0"/>
      <name val="Verdana"/>
      <family val="2"/>
    </font>
    <font>
      <sz val="12"/>
      <color theme="0"/>
      <name val="Verdana"/>
      <family val="2"/>
    </font>
    <font>
      <sz val="16"/>
      <name val="Helvetica Condensed Medium"/>
    </font>
    <font>
      <sz val="12"/>
      <color theme="0"/>
      <name val="Helvetica Condensed Medium"/>
    </font>
    <font>
      <sz val="16"/>
      <color theme="0"/>
      <name val="Helvetica Condensed Medium"/>
    </font>
    <font>
      <sz val="12"/>
      <color theme="1"/>
      <name val="Helvetica Condensed"/>
      <family val="2"/>
    </font>
    <font>
      <i/>
      <sz val="14"/>
      <color indexed="9"/>
      <name val="Helvetica Condensed Medium"/>
    </font>
    <font>
      <sz val="14"/>
      <name val="Helvetica Condensed Medium"/>
    </font>
    <font>
      <i/>
      <sz val="16"/>
      <color indexed="9"/>
      <name val="Helvetica Condensed Medium"/>
    </font>
    <font>
      <b/>
      <sz val="16"/>
      <name val="Helvetica Condensed Medium"/>
    </font>
    <font>
      <sz val="16"/>
      <color theme="1"/>
      <name val="Helvetica Condensed"/>
      <family val="2"/>
    </font>
    <font>
      <i/>
      <sz val="16"/>
      <color rgb="FFFF0000"/>
      <name val="Helvetica Condensed Medium"/>
    </font>
    <font>
      <sz val="14"/>
      <color rgb="FFFF0000"/>
      <name val="Helvetica Condensed Medium"/>
    </font>
    <font>
      <sz val="14"/>
      <color rgb="FFFF0000"/>
      <name val="Helvetica Condensed"/>
      <family val="2"/>
    </font>
    <font>
      <sz val="10"/>
      <color rgb="FFFF0000"/>
      <name val="Helvetica Condensed"/>
      <family val="2"/>
    </font>
    <font>
      <b/>
      <sz val="12"/>
      <color rgb="FFFF0000"/>
      <name val="Helvetica Condensed"/>
      <family val="2"/>
    </font>
    <font>
      <b/>
      <sz val="10"/>
      <color rgb="FFFF0000"/>
      <name val="Helvetica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006691"/>
        <bgColor indexed="64"/>
      </patternFill>
    </fill>
    <fill>
      <patternFill patternType="solid">
        <fgColor rgb="FF92D1E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D5412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1" fillId="2" borderId="0">
      <alignment horizontal="center" vertical="center" wrapText="1"/>
    </xf>
    <xf numFmtId="49" fontId="2" fillId="3" borderId="0" applyNumberFormat="0" applyFont="0" applyAlignment="0">
      <alignment horizontal="center" vertical="center" wrapText="1"/>
    </xf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9" fontId="14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4" fillId="0" borderId="2" xfId="0" applyFont="1" applyBorder="1" applyProtection="1">
      <protection locked="0"/>
    </xf>
    <xf numFmtId="165" fontId="14" fillId="0" borderId="2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Protection="1">
      <protection locked="0"/>
    </xf>
    <xf numFmtId="0" fontId="0" fillId="0" borderId="0" xfId="0" applyProtection="1">
      <protection locked="0"/>
    </xf>
    <xf numFmtId="0" fontId="8" fillId="5" borderId="0" xfId="0" applyFont="1" applyFill="1" applyBorder="1" applyAlignment="1" applyProtection="1">
      <alignment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9" fontId="15" fillId="5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64" fontId="26" fillId="0" borderId="1" xfId="0" applyNumberFormat="1" applyFont="1" applyFill="1" applyBorder="1" applyAlignment="1">
      <alignment horizontal="right" vertical="center" wrapText="1"/>
    </xf>
    <xf numFmtId="164" fontId="26" fillId="0" borderId="1" xfId="0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right" vertical="center"/>
    </xf>
    <xf numFmtId="0" fontId="22" fillId="4" borderId="1" xfId="0" applyNumberFormat="1" applyFont="1" applyFill="1" applyBorder="1" applyAlignment="1">
      <alignment horizontal="right" vertical="center"/>
    </xf>
    <xf numFmtId="1" fontId="24" fillId="4" borderId="1" xfId="0" applyNumberFormat="1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>
      <alignment vertical="center"/>
    </xf>
    <xf numFmtId="3" fontId="19" fillId="5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vertical="center"/>
    </xf>
    <xf numFmtId="10" fontId="17" fillId="0" borderId="3" xfId="0" applyNumberFormat="1" applyFont="1" applyBorder="1" applyAlignment="1" applyProtection="1">
      <alignment horizontal="center" vertical="center"/>
    </xf>
    <xf numFmtId="0" fontId="18" fillId="5" borderId="1" xfId="0" applyFont="1" applyFill="1" applyBorder="1"/>
    <xf numFmtId="3" fontId="18" fillId="5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10" fontId="4" fillId="0" borderId="1" xfId="0" applyNumberFormat="1" applyFont="1" applyBorder="1" applyAlignment="1" applyProtection="1">
      <alignment horizontal="center" vertical="top"/>
    </xf>
    <xf numFmtId="10" fontId="4" fillId="0" borderId="1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4" fillId="4" borderId="0" xfId="3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9" fontId="20" fillId="0" borderId="0" xfId="0" applyNumberFormat="1" applyFont="1" applyBorder="1" applyAlignment="1" applyProtection="1">
      <alignment horizontal="center" vertical="center"/>
    </xf>
    <xf numFmtId="9" fontId="4" fillId="0" borderId="0" xfId="3" applyFont="1" applyFill="1" applyBorder="1" applyAlignment="1" applyProtection="1">
      <alignment horizontal="center" vertical="center"/>
    </xf>
    <xf numFmtId="9" fontId="20" fillId="4" borderId="0" xfId="0" applyNumberFormat="1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vertical="center"/>
      <protection locked="0"/>
    </xf>
    <xf numFmtId="9" fontId="27" fillId="0" borderId="5" xfId="3" applyFont="1" applyFill="1" applyBorder="1" applyAlignment="1" applyProtection="1">
      <alignment horizontal="center" vertical="center"/>
      <protection locked="0"/>
    </xf>
    <xf numFmtId="0" fontId="27" fillId="4" borderId="6" xfId="0" applyFont="1" applyFill="1" applyBorder="1" applyAlignment="1" applyProtection="1">
      <alignment vertical="center"/>
      <protection locked="0"/>
    </xf>
    <xf numFmtId="9" fontId="28" fillId="4" borderId="7" xfId="0" applyNumberFormat="1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 applyProtection="1">
      <alignment vertical="center"/>
      <protection locked="0"/>
    </xf>
    <xf numFmtId="9" fontId="28" fillId="0" borderId="7" xfId="0" applyNumberFormat="1" applyFont="1" applyBorder="1" applyAlignment="1" applyProtection="1">
      <alignment horizontal="center" vertical="center"/>
      <protection locked="0"/>
    </xf>
    <xf numFmtId="0" fontId="27" fillId="4" borderId="8" xfId="0" applyFont="1" applyFill="1" applyBorder="1" applyAlignment="1" applyProtection="1">
      <alignment vertical="center"/>
      <protection locked="0"/>
    </xf>
    <xf numFmtId="9" fontId="28" fillId="4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9" fontId="30" fillId="4" borderId="0" xfId="0" applyNumberFormat="1" applyFont="1" applyFill="1" applyBorder="1" applyAlignment="1" applyProtection="1">
      <alignment horizontal="center" vertical="center"/>
      <protection locked="0"/>
    </xf>
    <xf numFmtId="9" fontId="30" fillId="0" borderId="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9" fontId="6" fillId="0" borderId="10" xfId="3" applyFont="1" applyFill="1" applyBorder="1" applyAlignment="1" applyProtection="1">
      <alignment horizontal="center" vertical="center"/>
      <protection locked="0"/>
    </xf>
    <xf numFmtId="9" fontId="6" fillId="0" borderId="5" xfId="3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9" fontId="30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9" fontId="30" fillId="0" borderId="7" xfId="0" applyNumberFormat="1" applyFont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9" fontId="30" fillId="4" borderId="11" xfId="0" applyNumberFormat="1" applyFont="1" applyFill="1" applyBorder="1" applyAlignment="1" applyProtection="1">
      <alignment horizontal="center" vertical="center"/>
      <protection locked="0"/>
    </xf>
    <xf numFmtId="9" fontId="30" fillId="4" borderId="9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/>
  </cellXfs>
  <cellStyles count="4">
    <cellStyle name="Normal" xfId="0" builtinId="0"/>
    <cellStyle name="nxa  texte" xfId="1"/>
    <cellStyle name="nxa VIDE" xfId="2"/>
    <cellStyle name="Pourcentage" xfId="3" builtinId="5"/>
  </cellStyles>
  <dxfs count="2">
    <dxf>
      <font>
        <b val="0"/>
        <i val="0"/>
        <color auto="1"/>
      </font>
      <fill>
        <patternFill>
          <bgColor rgb="FF92D1E7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u val="none"/>
        <color rgb="FFFFFFFF"/>
      </font>
      <fill>
        <patternFill>
          <fgColor theme="0"/>
          <bgColor rgb="FF006691"/>
        </patternFill>
      </fill>
      <border diagonalUp="0" diagonalDown="0">
        <left/>
        <right/>
        <top/>
        <bottom/>
        <vertical/>
        <horizontal/>
      </border>
    </dxf>
  </dxfs>
  <tableStyles count="1" defaultTableStyle="NXA Tableau" defaultPivotStyle="PivotStyleLight16">
    <tableStyle name="NXA Tableau" pivot="0" count="2">
      <tableStyleElement type="headerRow" dxfId="1"/>
      <tableStyleElement type="secondRowStripe" dxfId="0"/>
    </tableStyle>
  </tableStyles>
  <colors>
    <mruColors>
      <color rgb="FFBD54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3</xdr:row>
      <xdr:rowOff>152400</xdr:rowOff>
    </xdr:from>
    <xdr:to>
      <xdr:col>0</xdr:col>
      <xdr:colOff>1666875</xdr:colOff>
      <xdr:row>6</xdr:row>
      <xdr:rowOff>238125</xdr:rowOff>
    </xdr:to>
    <xdr:cxnSp macro="">
      <xdr:nvCxnSpPr>
        <xdr:cNvPr id="3" name="Connecteur droit avec flèche 2"/>
        <xdr:cNvCxnSpPr/>
      </xdr:nvCxnSpPr>
      <xdr:spPr>
        <a:xfrm flipV="1">
          <a:off x="1238250" y="1247775"/>
          <a:ext cx="428625" cy="9144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4</xdr:row>
      <xdr:rowOff>19050</xdr:rowOff>
    </xdr:from>
    <xdr:to>
      <xdr:col>1</xdr:col>
      <xdr:colOff>9525</xdr:colOff>
      <xdr:row>7</xdr:row>
      <xdr:rowOff>257175</xdr:rowOff>
    </xdr:to>
    <xdr:cxnSp macro="">
      <xdr:nvCxnSpPr>
        <xdr:cNvPr id="3" name="Connecteur droit avec flèche 2"/>
        <xdr:cNvCxnSpPr/>
      </xdr:nvCxnSpPr>
      <xdr:spPr>
        <a:xfrm flipV="1">
          <a:off x="676275" y="1428750"/>
          <a:ext cx="866775" cy="11049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F8" sqref="F8"/>
    </sheetView>
  </sheetViews>
  <sheetFormatPr baseColWidth="10" defaultRowHeight="12.75"/>
  <cols>
    <col min="1" max="1" width="26.42578125" customWidth="1"/>
    <col min="2" max="2" width="13" customWidth="1"/>
  </cols>
  <sheetData>
    <row r="1" spans="1:7" ht="15.75" customHeight="1" thickBot="1"/>
    <row r="2" spans="1:7" ht="30" customHeight="1" thickTop="1" thickBot="1">
      <c r="A2" s="30" t="s">
        <v>0</v>
      </c>
      <c r="B2" s="31">
        <v>500</v>
      </c>
    </row>
    <row r="3" spans="1:7" ht="30" customHeight="1" thickTop="1" thickBot="1">
      <c r="A3" s="32" t="s">
        <v>1</v>
      </c>
      <c r="B3" s="33">
        <f>1.96*SQRT((0.5*(1-0.5))/B2)</f>
        <v>4.3826932358995881E-2</v>
      </c>
    </row>
    <row r="4" spans="1:7" ht="15.75" customHeight="1" thickTop="1"/>
    <row r="7" spans="1:7" ht="13.5" thickBot="1"/>
    <row r="8" spans="1:7" ht="16.5" thickTop="1" thickBot="1">
      <c r="A8" s="34" t="s">
        <v>35</v>
      </c>
      <c r="B8" s="35">
        <v>100</v>
      </c>
      <c r="C8" s="35">
        <v>200</v>
      </c>
      <c r="D8" s="35">
        <v>400</v>
      </c>
      <c r="E8" s="35">
        <v>600</v>
      </c>
      <c r="F8" s="35">
        <v>800</v>
      </c>
      <c r="G8" s="35">
        <v>1000</v>
      </c>
    </row>
    <row r="9" spans="1:7" ht="16.5" thickTop="1" thickBot="1">
      <c r="A9" s="36" t="s">
        <v>1</v>
      </c>
      <c r="B9" s="37">
        <f>1.96*SQRT((0.5*(1-0.5))/B8)</f>
        <v>9.8000000000000004E-2</v>
      </c>
      <c r="C9" s="38">
        <f t="shared" ref="C9:G9" si="0">1.96*SQRT((0.5*(1-0.5))/C8)</f>
        <v>6.9296464556281662E-2</v>
      </c>
      <c r="D9" s="38">
        <f t="shared" si="0"/>
        <v>4.9000000000000002E-2</v>
      </c>
      <c r="E9" s="38">
        <f t="shared" si="0"/>
        <v>4.0008332465458575E-2</v>
      </c>
      <c r="F9" s="38">
        <f t="shared" si="0"/>
        <v>3.4648232278140831E-2</v>
      </c>
      <c r="G9" s="38">
        <f t="shared" si="0"/>
        <v>3.0990321069650113E-2</v>
      </c>
    </row>
    <row r="10" spans="1:7" ht="13.5" thickTop="1"/>
  </sheetData>
  <sheetProtection password="CC7C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workbookViewId="0">
      <selection activeCell="B1" sqref="B1"/>
    </sheetView>
  </sheetViews>
  <sheetFormatPr baseColWidth="10" defaultRowHeight="20.25"/>
  <cols>
    <col min="1" max="1" width="50.85546875" style="18" customWidth="1"/>
    <col min="2" max="2" width="18.85546875" style="24" customWidth="1"/>
    <col min="3" max="16384" width="11.42578125" style="18"/>
  </cols>
  <sheetData>
    <row r="1" spans="1:2" ht="29.25" customHeight="1" thickTop="1" thickBot="1">
      <c r="A1" s="27" t="s">
        <v>2</v>
      </c>
      <c r="B1" s="22">
        <v>3</v>
      </c>
    </row>
    <row r="2" spans="1:2" ht="29.25" customHeight="1" thickTop="1" thickBot="1">
      <c r="A2" s="19" t="s">
        <v>3</v>
      </c>
      <c r="B2" s="23">
        <v>200</v>
      </c>
    </row>
    <row r="3" spans="1:2" ht="29.25" customHeight="1" thickTop="1" thickBot="1">
      <c r="A3" s="19" t="s">
        <v>4</v>
      </c>
      <c r="B3" s="25">
        <f>1.96*SQRT((0.5*(1-0.5))/$B2)</f>
        <v>6.9296464556281662E-2</v>
      </c>
    </row>
    <row r="4" spans="1:2" ht="29.25" customHeight="1" thickTop="1" thickBot="1">
      <c r="A4" s="28" t="s">
        <v>5</v>
      </c>
      <c r="B4" s="29">
        <f>B$1*$B2</f>
        <v>600</v>
      </c>
    </row>
    <row r="5" spans="1:2" ht="29.25" customHeight="1" thickTop="1" thickBot="1">
      <c r="A5" s="20" t="s">
        <v>6</v>
      </c>
      <c r="B5" s="26">
        <f>1.96*SQRT((0.5*(1-0.5))/B4)</f>
        <v>4.0008332465458575E-2</v>
      </c>
    </row>
    <row r="6" spans="1:2" ht="21" thickTop="1"/>
  </sheetData>
  <sheetProtection password="CC7C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B2" sqref="B2"/>
    </sheetView>
  </sheetViews>
  <sheetFormatPr baseColWidth="10" defaultColWidth="26.28515625" defaultRowHeight="42.75" customHeight="1"/>
  <sheetData>
    <row r="1" spans="1:5" ht="42.75" customHeight="1" thickBot="1">
      <c r="A1" s="8" t="s">
        <v>7</v>
      </c>
      <c r="B1" s="9" t="s">
        <v>8</v>
      </c>
      <c r="C1" s="9" t="s">
        <v>9</v>
      </c>
      <c r="D1" s="9" t="s">
        <v>10</v>
      </c>
      <c r="E1" s="10" t="s">
        <v>11</v>
      </c>
    </row>
    <row r="2" spans="1:5" s="21" customFormat="1" ht="21.75" customHeight="1">
      <c r="A2" s="48" t="s">
        <v>12</v>
      </c>
      <c r="B2" s="49">
        <v>0.32</v>
      </c>
      <c r="C2" s="46">
        <f>B2</f>
        <v>0.32</v>
      </c>
      <c r="D2" s="40">
        <f>D$6*C2</f>
        <v>192</v>
      </c>
      <c r="E2" s="41">
        <f>1.96*SQRT((0.5*(1-0.5))/D2)</f>
        <v>7.0725407975729154E-2</v>
      </c>
    </row>
    <row r="3" spans="1:5" s="21" customFormat="1" ht="21.75" customHeight="1">
      <c r="A3" s="50" t="s">
        <v>13</v>
      </c>
      <c r="B3" s="51">
        <v>0.28000000000000003</v>
      </c>
      <c r="C3" s="47">
        <f>B3</f>
        <v>0.28000000000000003</v>
      </c>
      <c r="D3" s="42">
        <f>D$6*C3</f>
        <v>168.00000000000003</v>
      </c>
      <c r="E3" s="43">
        <f>1.96*SQRT((0.5*(1-0.5))/D3)</f>
        <v>7.5608641481425029E-2</v>
      </c>
    </row>
    <row r="4" spans="1:5" s="21" customFormat="1" ht="21.75" customHeight="1">
      <c r="A4" s="52" t="s">
        <v>14</v>
      </c>
      <c r="B4" s="53">
        <v>0.22</v>
      </c>
      <c r="C4" s="45">
        <f>B4</f>
        <v>0.22</v>
      </c>
      <c r="D4" s="40">
        <f>D$6*C4</f>
        <v>132</v>
      </c>
      <c r="E4" s="41">
        <f>1.96*SQRT((0.5*(1-0.5))/D4)</f>
        <v>8.5298051418291942E-2</v>
      </c>
    </row>
    <row r="5" spans="1:5" s="21" customFormat="1" ht="21.75" customHeight="1" thickBot="1">
      <c r="A5" s="54" t="s">
        <v>15</v>
      </c>
      <c r="B5" s="55">
        <v>0.18</v>
      </c>
      <c r="C5" s="47">
        <f>B5</f>
        <v>0.18</v>
      </c>
      <c r="D5" s="42">
        <f>D$6*C5</f>
        <v>108</v>
      </c>
      <c r="E5" s="43">
        <f>1.96*SQRT((0.5*(1-0.5))/D5)</f>
        <v>9.4300543967638872E-2</v>
      </c>
    </row>
    <row r="6" spans="1:5" s="21" customFormat="1" ht="21.75" customHeight="1">
      <c r="A6" s="39" t="s">
        <v>16</v>
      </c>
      <c r="B6" s="45">
        <f>SUM(B2:B5)</f>
        <v>1</v>
      </c>
      <c r="C6" s="45">
        <f>SUM(C2:C5)</f>
        <v>1</v>
      </c>
      <c r="D6" s="44">
        <v>600</v>
      </c>
      <c r="E6" s="41">
        <f>1.96*SQRT((0.5*(1-0.5))/D6)</f>
        <v>4.0008332465458575E-2</v>
      </c>
    </row>
    <row r="7" spans="1:5" ht="42.75" customHeight="1">
      <c r="A7" s="56" t="s">
        <v>36</v>
      </c>
    </row>
  </sheetData>
  <sheetProtection password="CC7C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D1" sqref="D1"/>
    </sheetView>
  </sheetViews>
  <sheetFormatPr baseColWidth="10" defaultRowHeight="12.75"/>
  <cols>
    <col min="1" max="1" width="23" customWidth="1"/>
    <col min="2" max="5" width="20.28515625" customWidth="1"/>
  </cols>
  <sheetData>
    <row r="1" spans="1:5" ht="27.75" customHeight="1" thickBot="1">
      <c r="A1" s="8" t="s">
        <v>17</v>
      </c>
      <c r="B1" s="9" t="s">
        <v>8</v>
      </c>
      <c r="C1" s="11" t="s">
        <v>9</v>
      </c>
      <c r="D1" s="9" t="s">
        <v>10</v>
      </c>
      <c r="E1" s="10" t="s">
        <v>11</v>
      </c>
    </row>
    <row r="2" spans="1:5" ht="27.75" customHeight="1">
      <c r="A2" s="59" t="s">
        <v>12</v>
      </c>
      <c r="B2" s="60">
        <v>0.32</v>
      </c>
      <c r="C2" s="61">
        <v>0.25</v>
      </c>
      <c r="D2" s="40">
        <f>D$6*C2</f>
        <v>150</v>
      </c>
      <c r="E2" s="41">
        <f>1.96*SQRT((0.5*(1-0.5))/D2)</f>
        <v>8.001666493091715E-2</v>
      </c>
    </row>
    <row r="3" spans="1:5" ht="27.75" customHeight="1">
      <c r="A3" s="62" t="s">
        <v>13</v>
      </c>
      <c r="B3" s="57">
        <v>0.28000000000000003</v>
      </c>
      <c r="C3" s="63">
        <v>0.25</v>
      </c>
      <c r="D3" s="42">
        <f>D$6*C3</f>
        <v>150</v>
      </c>
      <c r="E3" s="43">
        <f>1.96*SQRT((0.5*(1-0.5))/D3)</f>
        <v>8.001666493091715E-2</v>
      </c>
    </row>
    <row r="4" spans="1:5" ht="27.75" customHeight="1">
      <c r="A4" s="64" t="s">
        <v>14</v>
      </c>
      <c r="B4" s="58">
        <v>0.22</v>
      </c>
      <c r="C4" s="65">
        <v>0.25</v>
      </c>
      <c r="D4" s="40">
        <f>D$6*C4</f>
        <v>150</v>
      </c>
      <c r="E4" s="41">
        <f>1.96*SQRT((0.5*(1-0.5))/D4)</f>
        <v>8.001666493091715E-2</v>
      </c>
    </row>
    <row r="5" spans="1:5" ht="27.75" customHeight="1" thickBot="1">
      <c r="A5" s="66" t="s">
        <v>15</v>
      </c>
      <c r="B5" s="67">
        <v>0.18</v>
      </c>
      <c r="C5" s="68">
        <v>0.25</v>
      </c>
      <c r="D5" s="42">
        <f>D$6*C5</f>
        <v>150</v>
      </c>
      <c r="E5" s="43">
        <f>1.96*SQRT((0.5*(1-0.5))/D5)</f>
        <v>8.001666493091715E-2</v>
      </c>
    </row>
    <row r="6" spans="1:5" ht="27.75" customHeight="1">
      <c r="A6" s="39" t="s">
        <v>16</v>
      </c>
      <c r="B6" s="45">
        <f>SUM(B2:B5)</f>
        <v>1</v>
      </c>
      <c r="C6" s="45">
        <f>SUM(C2:C5)</f>
        <v>1</v>
      </c>
      <c r="D6" s="44">
        <v>600</v>
      </c>
      <c r="E6" s="41">
        <f>1.96*SQRT((0.5*(1-0.5))/D6)</f>
        <v>4.0008332465458575E-2</v>
      </c>
    </row>
    <row r="8" spans="1:5" ht="39" customHeight="1">
      <c r="A8" s="69" t="s">
        <v>37</v>
      </c>
    </row>
  </sheetData>
  <sheetProtection password="CC7C"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B2" sqref="B2"/>
    </sheetView>
  </sheetViews>
  <sheetFormatPr baseColWidth="10" defaultRowHeight="12.75"/>
  <cols>
    <col min="1" max="1" width="36.5703125" customWidth="1"/>
  </cols>
  <sheetData>
    <row r="1" spans="1:7" ht="44.25">
      <c r="A1" s="12" t="s">
        <v>18</v>
      </c>
      <c r="B1" s="13" t="s">
        <v>19</v>
      </c>
      <c r="C1" s="13" t="s">
        <v>20</v>
      </c>
      <c r="D1" s="13" t="s">
        <v>20</v>
      </c>
      <c r="E1" s="13" t="s">
        <v>21</v>
      </c>
      <c r="F1" s="13" t="s">
        <v>22</v>
      </c>
    </row>
    <row r="2" spans="1:7">
      <c r="A2" s="4" t="s">
        <v>23</v>
      </c>
      <c r="B2" s="5">
        <v>845</v>
      </c>
      <c r="C2" s="5">
        <v>1149</v>
      </c>
      <c r="D2" s="5">
        <v>275</v>
      </c>
      <c r="E2" s="5">
        <v>928</v>
      </c>
      <c r="F2" s="6">
        <f t="shared" ref="F2:F10" si="0">SUM(B2:E2)</f>
        <v>3197</v>
      </c>
    </row>
    <row r="3" spans="1:7">
      <c r="A3" s="4" t="s">
        <v>24</v>
      </c>
      <c r="B3" s="5">
        <v>1191</v>
      </c>
      <c r="C3" s="5">
        <v>2062</v>
      </c>
      <c r="D3" s="5">
        <v>912</v>
      </c>
      <c r="E3" s="5">
        <v>1683</v>
      </c>
      <c r="F3" s="6">
        <f t="shared" si="0"/>
        <v>5848</v>
      </c>
    </row>
    <row r="4" spans="1:7">
      <c r="A4" s="4" t="s">
        <v>25</v>
      </c>
      <c r="B4" s="5">
        <v>2395</v>
      </c>
      <c r="C4" s="5">
        <v>3813</v>
      </c>
      <c r="D4" s="5">
        <v>2494</v>
      </c>
      <c r="E4" s="5">
        <v>2957</v>
      </c>
      <c r="F4" s="6">
        <f t="shared" si="0"/>
        <v>11659</v>
      </c>
    </row>
    <row r="5" spans="1:7">
      <c r="A5" s="4" t="s">
        <v>26</v>
      </c>
      <c r="B5" s="5">
        <v>3881</v>
      </c>
      <c r="C5" s="5">
        <v>6975</v>
      </c>
      <c r="D5" s="5">
        <v>2917</v>
      </c>
      <c r="E5" s="5">
        <v>4462</v>
      </c>
      <c r="F5" s="6">
        <f t="shared" si="0"/>
        <v>18235</v>
      </c>
    </row>
    <row r="6" spans="1:7">
      <c r="A6" s="4" t="s">
        <v>27</v>
      </c>
      <c r="B6" s="5">
        <v>1373</v>
      </c>
      <c r="C6" s="5">
        <v>2691</v>
      </c>
      <c r="D6" s="5">
        <v>1236</v>
      </c>
      <c r="E6" s="5">
        <v>1770</v>
      </c>
      <c r="F6" s="6">
        <f t="shared" si="0"/>
        <v>7070</v>
      </c>
    </row>
    <row r="7" spans="1:7">
      <c r="A7" s="4" t="s">
        <v>28</v>
      </c>
      <c r="B7" s="5">
        <v>4903</v>
      </c>
      <c r="C7" s="5">
        <v>10232</v>
      </c>
      <c r="D7" s="5">
        <v>2716</v>
      </c>
      <c r="E7" s="5">
        <v>6362</v>
      </c>
      <c r="F7" s="6">
        <f t="shared" si="0"/>
        <v>24213</v>
      </c>
    </row>
    <row r="8" spans="1:7">
      <c r="A8" s="4" t="s">
        <v>29</v>
      </c>
      <c r="B8" s="5">
        <v>3384</v>
      </c>
      <c r="C8" s="5">
        <v>7106</v>
      </c>
      <c r="D8" s="5">
        <v>2711</v>
      </c>
      <c r="E8" s="5">
        <v>4330</v>
      </c>
      <c r="F8" s="6">
        <f t="shared" si="0"/>
        <v>17531</v>
      </c>
    </row>
    <row r="9" spans="1:7">
      <c r="A9" s="4" t="s">
        <v>30</v>
      </c>
      <c r="B9" s="5">
        <v>425</v>
      </c>
      <c r="C9" s="5">
        <v>570</v>
      </c>
      <c r="D9" s="5">
        <v>171</v>
      </c>
      <c r="E9" s="5">
        <v>312</v>
      </c>
      <c r="F9" s="6">
        <f t="shared" si="0"/>
        <v>1478</v>
      </c>
    </row>
    <row r="10" spans="1:7">
      <c r="A10" s="4" t="s">
        <v>31</v>
      </c>
      <c r="B10" s="5">
        <v>18398</v>
      </c>
      <c r="C10" s="5">
        <v>34598</v>
      </c>
      <c r="D10" s="5">
        <v>13430</v>
      </c>
      <c r="E10" s="5">
        <v>22803</v>
      </c>
      <c r="F10" s="6">
        <f t="shared" si="0"/>
        <v>89229</v>
      </c>
    </row>
    <row r="11" spans="1:7">
      <c r="B11" s="1"/>
      <c r="C11" s="1"/>
    </row>
    <row r="12" spans="1:7" ht="25.5">
      <c r="A12" s="12" t="s">
        <v>32</v>
      </c>
      <c r="B12" s="13" t="s">
        <v>19</v>
      </c>
      <c r="C12" s="13" t="s">
        <v>20</v>
      </c>
      <c r="D12" s="13" t="s">
        <v>20</v>
      </c>
      <c r="E12" s="13" t="s">
        <v>21</v>
      </c>
      <c r="F12" s="14" t="s">
        <v>22</v>
      </c>
      <c r="G12" s="17"/>
    </row>
    <row r="13" spans="1:7">
      <c r="A13" s="4" t="s">
        <v>23</v>
      </c>
      <c r="B13" s="2">
        <f t="shared" ref="B13:F20" si="1">B2/$F$10</f>
        <v>9.4700153537527042E-3</v>
      </c>
      <c r="C13" s="2">
        <f t="shared" si="1"/>
        <v>1.287697945735131E-2</v>
      </c>
      <c r="D13" s="2">
        <f t="shared" si="1"/>
        <v>3.0819576595053177E-3</v>
      </c>
      <c r="E13" s="2">
        <f t="shared" si="1"/>
        <v>1.0400206210985218E-2</v>
      </c>
      <c r="F13" s="2">
        <f t="shared" si="1"/>
        <v>3.5829158681594551E-2</v>
      </c>
    </row>
    <row r="14" spans="1:7">
      <c r="A14" s="4" t="s">
        <v>24</v>
      </c>
      <c r="B14" s="2">
        <f t="shared" si="1"/>
        <v>1.3347678445348485E-2</v>
      </c>
      <c r="C14" s="2">
        <f t="shared" si="1"/>
        <v>2.3109078886908965E-2</v>
      </c>
      <c r="D14" s="2">
        <f t="shared" si="1"/>
        <v>1.0220892310795817E-2</v>
      </c>
      <c r="E14" s="2">
        <f t="shared" si="1"/>
        <v>1.8861580876172544E-2</v>
      </c>
      <c r="F14" s="2">
        <f t="shared" si="1"/>
        <v>6.5539230519225819E-2</v>
      </c>
    </row>
    <row r="15" spans="1:7">
      <c r="A15" s="4" t="s">
        <v>25</v>
      </c>
      <c r="B15" s="2">
        <f t="shared" si="1"/>
        <v>2.6841049434600858E-2</v>
      </c>
      <c r="C15" s="2">
        <f t="shared" si="1"/>
        <v>4.2732743838886464E-2</v>
      </c>
      <c r="D15" s="2">
        <f t="shared" si="1"/>
        <v>2.7950554192022772E-2</v>
      </c>
      <c r="E15" s="2">
        <f t="shared" si="1"/>
        <v>3.3139450178753548E-2</v>
      </c>
      <c r="F15" s="2">
        <f t="shared" si="1"/>
        <v>0.13066379764426364</v>
      </c>
    </row>
    <row r="16" spans="1:7">
      <c r="A16" s="4" t="s">
        <v>26</v>
      </c>
      <c r="B16" s="2">
        <f t="shared" si="1"/>
        <v>4.3494827914691413E-2</v>
      </c>
      <c r="C16" s="2">
        <f t="shared" si="1"/>
        <v>7.8169653363816691E-2</v>
      </c>
      <c r="D16" s="2">
        <f t="shared" si="1"/>
        <v>3.2691165428280045E-2</v>
      </c>
      <c r="E16" s="2">
        <f t="shared" si="1"/>
        <v>5.0006163915319007E-2</v>
      </c>
      <c r="F16" s="2">
        <f t="shared" si="1"/>
        <v>0.20436181062210718</v>
      </c>
    </row>
    <row r="17" spans="1:6">
      <c r="A17" s="4" t="s">
        <v>27</v>
      </c>
      <c r="B17" s="2">
        <f t="shared" si="1"/>
        <v>1.5387374060002915E-2</v>
      </c>
      <c r="C17" s="2">
        <f t="shared" si="1"/>
        <v>3.0158356588104764E-2</v>
      </c>
      <c r="D17" s="2">
        <f t="shared" si="1"/>
        <v>1.3851998789631174E-2</v>
      </c>
      <c r="E17" s="2">
        <f t="shared" si="1"/>
        <v>1.9836600208452407E-2</v>
      </c>
      <c r="F17" s="2">
        <f t="shared" si="1"/>
        <v>7.9234329646191259E-2</v>
      </c>
    </row>
    <row r="18" spans="1:6">
      <c r="A18" s="4" t="s">
        <v>28</v>
      </c>
      <c r="B18" s="2">
        <f t="shared" si="1"/>
        <v>5.4948503289289359E-2</v>
      </c>
      <c r="C18" s="2">
        <f t="shared" si="1"/>
        <v>0.1146712391711215</v>
      </c>
      <c r="D18" s="2">
        <f t="shared" si="1"/>
        <v>3.0438534557150704E-2</v>
      </c>
      <c r="E18" s="2">
        <f t="shared" si="1"/>
        <v>7.1299689562810298E-2</v>
      </c>
      <c r="F18" s="2">
        <f t="shared" si="1"/>
        <v>0.27135796658037187</v>
      </c>
    </row>
    <row r="19" spans="1:6">
      <c r="A19" s="4" t="s">
        <v>29</v>
      </c>
      <c r="B19" s="2">
        <f t="shared" si="1"/>
        <v>3.7924889890058162E-2</v>
      </c>
      <c r="C19" s="2">
        <f t="shared" si="1"/>
        <v>7.963778592161741E-2</v>
      </c>
      <c r="D19" s="2">
        <f t="shared" si="1"/>
        <v>3.0382498963341515E-2</v>
      </c>
      <c r="E19" s="2">
        <f t="shared" si="1"/>
        <v>4.8526824238756455E-2</v>
      </c>
      <c r="F19" s="2">
        <f t="shared" si="1"/>
        <v>0.19647199901377355</v>
      </c>
    </row>
    <row r="20" spans="1:6">
      <c r="A20" s="4" t="s">
        <v>30</v>
      </c>
      <c r="B20" s="2">
        <f t="shared" si="1"/>
        <v>4.7630254737809456E-3</v>
      </c>
      <c r="C20" s="2">
        <f t="shared" si="1"/>
        <v>6.3880576942473861E-3</v>
      </c>
      <c r="D20" s="2">
        <f t="shared" si="1"/>
        <v>1.9164173082742157E-3</v>
      </c>
      <c r="E20" s="2">
        <f t="shared" si="1"/>
        <v>3.496621053693306E-3</v>
      </c>
      <c r="F20" s="2">
        <f t="shared" si="1"/>
        <v>1.6564121529995854E-2</v>
      </c>
    </row>
    <row r="21" spans="1:6">
      <c r="A21" s="4" t="s">
        <v>31</v>
      </c>
      <c r="B21" s="2">
        <f>B10/$F$10</f>
        <v>0.20618857098028667</v>
      </c>
      <c r="C21" s="2">
        <f>C10/$F$10</f>
        <v>0.38774389492205447</v>
      </c>
      <c r="D21" s="2">
        <f>D10/$F$10</f>
        <v>0.15051160497147789</v>
      </c>
      <c r="E21" s="2">
        <f>E10/$F$10</f>
        <v>0.25555592912618097</v>
      </c>
      <c r="F21" s="15">
        <f>SUM(F13:F20)</f>
        <v>1.0000224142375238</v>
      </c>
    </row>
    <row r="22" spans="1:6">
      <c r="A22" s="7"/>
      <c r="B22" s="1"/>
      <c r="C22" s="1"/>
    </row>
    <row r="23" spans="1:6" ht="25.5">
      <c r="A23" s="12" t="s">
        <v>33</v>
      </c>
      <c r="B23" s="13" t="s">
        <v>19</v>
      </c>
      <c r="C23" s="13" t="s">
        <v>20</v>
      </c>
      <c r="D23" s="13" t="s">
        <v>20</v>
      </c>
      <c r="E23" s="13" t="s">
        <v>21</v>
      </c>
      <c r="F23" s="14" t="s">
        <v>22</v>
      </c>
    </row>
    <row r="24" spans="1:6">
      <c r="A24" s="4" t="s">
        <v>23</v>
      </c>
      <c r="B24" s="3">
        <f t="shared" ref="B24:F31" si="2">B13*$F$32</f>
        <v>5.6820092122516224</v>
      </c>
      <c r="C24" s="3">
        <f t="shared" si="2"/>
        <v>7.7261876744107862</v>
      </c>
      <c r="D24" s="3">
        <f t="shared" si="2"/>
        <v>1.8491745957031906</v>
      </c>
      <c r="E24" s="3">
        <f t="shared" si="2"/>
        <v>6.2401237265911309</v>
      </c>
      <c r="F24" s="3">
        <f t="shared" si="2"/>
        <v>21.497495208956732</v>
      </c>
    </row>
    <row r="25" spans="1:6">
      <c r="A25" s="4" t="s">
        <v>24</v>
      </c>
      <c r="B25" s="3">
        <f t="shared" si="2"/>
        <v>8.0086070672090912</v>
      </c>
      <c r="C25" s="3">
        <f t="shared" si="2"/>
        <v>13.865447332145379</v>
      </c>
      <c r="D25" s="3">
        <f t="shared" si="2"/>
        <v>6.1325353864774899</v>
      </c>
      <c r="E25" s="3">
        <f t="shared" si="2"/>
        <v>11.316948525703527</v>
      </c>
      <c r="F25" s="3">
        <f t="shared" si="2"/>
        <v>39.323538311535494</v>
      </c>
    </row>
    <row r="26" spans="1:6">
      <c r="A26" s="4" t="s">
        <v>25</v>
      </c>
      <c r="B26" s="3">
        <f t="shared" si="2"/>
        <v>16.104629660760516</v>
      </c>
      <c r="C26" s="3">
        <f t="shared" si="2"/>
        <v>25.63964630333188</v>
      </c>
      <c r="D26" s="3">
        <f t="shared" si="2"/>
        <v>16.770332515213664</v>
      </c>
      <c r="E26" s="3">
        <f t="shared" si="2"/>
        <v>19.883670107252129</v>
      </c>
      <c r="F26" s="3">
        <f t="shared" si="2"/>
        <v>78.398278586558177</v>
      </c>
    </row>
    <row r="27" spans="1:6">
      <c r="A27" s="4" t="s">
        <v>26</v>
      </c>
      <c r="B27" s="3">
        <f t="shared" si="2"/>
        <v>26.096896748814849</v>
      </c>
      <c r="C27" s="3">
        <f t="shared" si="2"/>
        <v>46.901792018290017</v>
      </c>
      <c r="D27" s="3">
        <f t="shared" si="2"/>
        <v>19.614699256968027</v>
      </c>
      <c r="E27" s="3">
        <f t="shared" si="2"/>
        <v>30.003698349191403</v>
      </c>
      <c r="F27" s="3">
        <f t="shared" si="2"/>
        <v>122.6170863732643</v>
      </c>
    </row>
    <row r="28" spans="1:6">
      <c r="A28" s="4" t="s">
        <v>27</v>
      </c>
      <c r="B28" s="3">
        <f t="shared" si="2"/>
        <v>9.2324244360017484</v>
      </c>
      <c r="C28" s="3">
        <f t="shared" si="2"/>
        <v>18.095013952862857</v>
      </c>
      <c r="D28" s="3">
        <f t="shared" si="2"/>
        <v>8.3111992737787048</v>
      </c>
      <c r="E28" s="3">
        <f t="shared" si="2"/>
        <v>11.901960125071444</v>
      </c>
      <c r="F28" s="3">
        <f t="shared" si="2"/>
        <v>47.540597787714759</v>
      </c>
    </row>
    <row r="29" spans="1:6">
      <c r="A29" s="4" t="s">
        <v>28</v>
      </c>
      <c r="B29" s="3">
        <f t="shared" si="2"/>
        <v>32.969101973573615</v>
      </c>
      <c r="C29" s="3">
        <f t="shared" si="2"/>
        <v>68.802743502672897</v>
      </c>
      <c r="D29" s="3">
        <f t="shared" si="2"/>
        <v>18.263120734290421</v>
      </c>
      <c r="E29" s="3">
        <f t="shared" si="2"/>
        <v>42.779813737686176</v>
      </c>
      <c r="F29" s="3">
        <f t="shared" si="2"/>
        <v>162.81477994822313</v>
      </c>
    </row>
    <row r="30" spans="1:6">
      <c r="A30" s="4" t="s">
        <v>29</v>
      </c>
      <c r="B30" s="3">
        <f t="shared" si="2"/>
        <v>22.754933934034899</v>
      </c>
      <c r="C30" s="3">
        <f t="shared" si="2"/>
        <v>47.782671552970449</v>
      </c>
      <c r="D30" s="3">
        <f t="shared" si="2"/>
        <v>18.22949937800491</v>
      </c>
      <c r="E30" s="3">
        <f t="shared" si="2"/>
        <v>29.116094543253872</v>
      </c>
      <c r="F30" s="3">
        <f t="shared" si="2"/>
        <v>117.88319940826413</v>
      </c>
    </row>
    <row r="31" spans="1:6">
      <c r="A31" s="4" t="s">
        <v>30</v>
      </c>
      <c r="B31" s="3">
        <f t="shared" si="2"/>
        <v>2.8578152842685673</v>
      </c>
      <c r="C31" s="3">
        <f t="shared" si="2"/>
        <v>3.8328346165484315</v>
      </c>
      <c r="D31" s="3">
        <f t="shared" si="2"/>
        <v>1.1498503849645294</v>
      </c>
      <c r="E31" s="3">
        <f t="shared" si="2"/>
        <v>2.0979726322159835</v>
      </c>
      <c r="F31" s="3">
        <f t="shared" si="2"/>
        <v>9.9384729179975118</v>
      </c>
    </row>
    <row r="32" spans="1:6" ht="15">
      <c r="A32" s="4" t="s">
        <v>31</v>
      </c>
      <c r="B32" s="3">
        <f>B21*$F$32</f>
        <v>123.713142588172</v>
      </c>
      <c r="C32" s="3">
        <f>C21*$F$32</f>
        <v>232.64633695323269</v>
      </c>
      <c r="D32" s="3">
        <f>D21*$F$32</f>
        <v>90.306962982886731</v>
      </c>
      <c r="E32" s="3">
        <f>E21*$F$32</f>
        <v>153.33355747570857</v>
      </c>
      <c r="F32" s="16">
        <v>600</v>
      </c>
    </row>
  </sheetData>
  <sheetProtection password="CC7C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baseColWidth="10" defaultRowHeight="12.75"/>
  <sheetData>
    <row r="1" spans="1:1">
      <c r="A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Marge d'erreur</vt:lpstr>
      <vt:lpstr>Sous territoire</vt:lpstr>
      <vt:lpstr>Echantillon proportionnel</vt:lpstr>
      <vt:lpstr>Echantillon stratifié</vt:lpstr>
      <vt:lpstr>CSP</vt:lpstr>
      <vt:lpstr>Mode passe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Lolita</dc:creator>
  <cp:lastModifiedBy>Cécile</cp:lastModifiedBy>
  <dcterms:created xsi:type="dcterms:W3CDTF">2010-04-28T13:46:16Z</dcterms:created>
  <dcterms:modified xsi:type="dcterms:W3CDTF">2012-09-11T13:40:10Z</dcterms:modified>
</cp:coreProperties>
</file>