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3"/>
  </bookViews>
  <sheets>
    <sheet name="Gisements_mobilises" sheetId="1" r:id="rId1"/>
    <sheet name="Graphe" sheetId="2" r:id="rId2"/>
    <sheet name="Graphe 2" sheetId="3" r:id="rId3"/>
    <sheet name="Estimation coûts" sheetId="4" r:id="rId4"/>
  </sheets>
  <definedNames>
    <definedName name="_xlnm._FilterDatabase" localSheetId="3" hidden="1">'Estimation coûts'!$A$2:$S$29</definedName>
    <definedName name="_xlnm.Print_Area" localSheetId="3">'Estimation coûts'!$E$2:$R$2</definedName>
    <definedName name="_xlnm.Print_Area" localSheetId="0">'Gisements_mobilises'!$A$2:$Q$31</definedName>
  </definedNames>
  <calcPr fullCalcOnLoad="1"/>
</workbook>
</file>

<file path=xl/comments1.xml><?xml version="1.0" encoding="utf-8"?>
<comments xmlns="http://schemas.openxmlformats.org/spreadsheetml/2006/main">
  <authors>
    <author> Dan Dassier</author>
  </authors>
  <commentList>
    <comment ref="J7" authorId="0">
      <text>
        <r>
          <rPr>
            <b/>
            <sz val="8"/>
            <rFont val="Tahoma"/>
            <family val="0"/>
          </rPr>
          <t xml:space="preserve"> Dan Dassier:</t>
        </r>
        <r>
          <rPr>
            <sz val="8"/>
            <rFont val="Tahoma"/>
            <family val="0"/>
          </rPr>
          <t xml:space="preserve">
Voir si on appelle ça des délignures ?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 Dan Dassier:</t>
        </r>
        <r>
          <rPr>
            <sz val="8"/>
            <rFont val="Tahoma"/>
            <family val="0"/>
          </rPr>
          <t xml:space="preserve">
On retrouve les déchets métalliques dans les emballages souillés</t>
        </r>
      </text>
    </comment>
  </commentList>
</comments>
</file>

<file path=xl/comments2.xml><?xml version="1.0" encoding="utf-8"?>
<comments xmlns="http://schemas.openxmlformats.org/spreadsheetml/2006/main">
  <authors>
    <author> Dan Dassier</author>
  </authors>
  <commentList>
    <comment ref="H3" authorId="0">
      <text>
        <r>
          <rPr>
            <b/>
            <sz val="8"/>
            <rFont val="Tahoma"/>
            <family val="0"/>
          </rPr>
          <t xml:space="preserve"> Dan Dassier:</t>
        </r>
        <r>
          <rPr>
            <sz val="8"/>
            <rFont val="Tahoma"/>
            <family val="0"/>
          </rPr>
          <t xml:space="preserve">
Voir si on appelle ça des délignures ?</t>
        </r>
      </text>
    </comment>
  </commentList>
</comments>
</file>

<file path=xl/sharedStrings.xml><?xml version="1.0" encoding="utf-8"?>
<sst xmlns="http://schemas.openxmlformats.org/spreadsheetml/2006/main" count="296" uniqueCount="134">
  <si>
    <t>Bois non souillés</t>
  </si>
  <si>
    <t>03 01 05</t>
  </si>
  <si>
    <t>15 01 03</t>
  </si>
  <si>
    <t>15 01 01</t>
  </si>
  <si>
    <t>15 01 02</t>
  </si>
  <si>
    <t>TOTAUX</t>
  </si>
  <si>
    <t>15 01 10*</t>
  </si>
  <si>
    <t>16 06 01*</t>
  </si>
  <si>
    <t>16 01 01*</t>
  </si>
  <si>
    <t>16 02 11*</t>
  </si>
  <si>
    <t>15 02 02*</t>
  </si>
  <si>
    <t>DECHETS DANGREREUX (en tonnes)</t>
  </si>
  <si>
    <t>DECHETS NONDANGREREUX (en tonnes)</t>
  </si>
  <si>
    <t>07 01 01*</t>
  </si>
  <si>
    <t>08 01 11*</t>
  </si>
  <si>
    <t>Déchets de 
démolition</t>
  </si>
  <si>
    <t>08 03 01*</t>
  </si>
  <si>
    <t>08 01 13*</t>
  </si>
  <si>
    <t>Cartouches
Imprimante</t>
  </si>
  <si>
    <t>03 01 04*</t>
  </si>
  <si>
    <t>Solvants 
Non 
halogénés</t>
  </si>
  <si>
    <t>14 06 03*</t>
  </si>
  <si>
    <t>En mélange
non 
valorisables</t>
  </si>
  <si>
    <t>17 09 04
20 01 38</t>
  </si>
  <si>
    <t>AUTRES</t>
  </si>
  <si>
    <t>REGLEMENTES</t>
  </si>
  <si>
    <t>VALORISABLES</t>
  </si>
  <si>
    <t>AUTRES DECHETS DANGEREUX</t>
  </si>
  <si>
    <t>20 01 40</t>
  </si>
  <si>
    <t>ELIGIBLE AUX AIDES DE L'AESN</t>
  </si>
  <si>
    <t>NON ELIGIBLE AUX AIDES DE L'AESN</t>
  </si>
  <si>
    <r>
      <t xml:space="preserve">(1) </t>
    </r>
    <r>
      <rPr>
        <sz val="9"/>
        <rFont val="Arial"/>
        <family val="0"/>
      </rPr>
      <t>DD = Déchets Dangereux</t>
    </r>
  </si>
  <si>
    <r>
      <t xml:space="preserve">Bois
démolition
contenant
des DD </t>
    </r>
    <r>
      <rPr>
        <b/>
        <vertAlign val="superscript"/>
        <sz val="9"/>
        <rFont val="Arial"/>
        <family val="2"/>
      </rPr>
      <t>(1)</t>
    </r>
  </si>
  <si>
    <t>Résidus de panneaux traités</t>
  </si>
  <si>
    <t>Boues
 de vernis, peintures</t>
  </si>
  <si>
    <t xml:space="preserve">Peintures et vernis contenant des solvants </t>
  </si>
  <si>
    <t>Délignures
Chutes massif</t>
  </si>
  <si>
    <t>NC</t>
  </si>
  <si>
    <t>Métalliques</t>
  </si>
  <si>
    <t>Plastiques</t>
  </si>
  <si>
    <t>15 01 04</t>
  </si>
  <si>
    <t>17 02 04*</t>
  </si>
  <si>
    <t>DIB en mélange</t>
  </si>
  <si>
    <t>Bois et panneaux</t>
  </si>
  <si>
    <t>DD solides</t>
  </si>
  <si>
    <t>DD liquides</t>
  </si>
  <si>
    <t>Emballages</t>
  </si>
  <si>
    <t>Gisements mobilisés</t>
  </si>
  <si>
    <t>Métaux</t>
  </si>
  <si>
    <t>Copeaux</t>
  </si>
  <si>
    <t>Fluides
 frigorigènes</t>
  </si>
  <si>
    <t xml:space="preserve">Papiers </t>
  </si>
  <si>
    <t>Sciures</t>
  </si>
  <si>
    <t>Néons</t>
  </si>
  <si>
    <t>Verre</t>
  </si>
  <si>
    <t>Ecorces</t>
  </si>
  <si>
    <t>Plaquette</t>
  </si>
  <si>
    <t>Piles
Accu.</t>
  </si>
  <si>
    <t>Laques</t>
  </si>
  <si>
    <t>Eaux de
cabines</t>
  </si>
  <si>
    <t>TOTAL</t>
  </si>
  <si>
    <t>Matériels
 souillés</t>
  </si>
  <si>
    <t>4ème trimestre 2007 jusqu'au 3ème trimestre 2008</t>
  </si>
  <si>
    <t>Mélange</t>
  </si>
  <si>
    <t>Bois
Palettes</t>
  </si>
  <si>
    <t>Cartons</t>
  </si>
  <si>
    <t>Recette</t>
  </si>
  <si>
    <t>Coût - recette</t>
  </si>
  <si>
    <t>Unité</t>
  </si>
  <si>
    <t>€/Tonne</t>
  </si>
  <si>
    <t>Valorisation énergétique</t>
  </si>
  <si>
    <t>Déchets dangereux</t>
  </si>
  <si>
    <t>Solvants</t>
  </si>
  <si>
    <t>Aluminium</t>
  </si>
  <si>
    <t>Collecte + recyclage</t>
  </si>
  <si>
    <t>Collecte</t>
  </si>
  <si>
    <t>Emballages souillés</t>
  </si>
  <si>
    <t>CET2</t>
  </si>
  <si>
    <t>Bois</t>
  </si>
  <si>
    <t>Boues</t>
  </si>
  <si>
    <t>Collecte + incinération</t>
  </si>
  <si>
    <t>Boues peintures</t>
  </si>
  <si>
    <t>Cuivre</t>
  </si>
  <si>
    <t>DIB</t>
  </si>
  <si>
    <t>Emballage métallique souillé</t>
  </si>
  <si>
    <t>Emballages plastiques non souillés</t>
  </si>
  <si>
    <t>Filtres</t>
  </si>
  <si>
    <t>Période</t>
  </si>
  <si>
    <t>Dénomination flux (1)</t>
  </si>
  <si>
    <t>Dénomination flux (2)</t>
  </si>
  <si>
    <t>Quantité</t>
  </si>
  <si>
    <t>Activité</t>
  </si>
  <si>
    <t>Stockage + manutention</t>
  </si>
  <si>
    <t>Coût total</t>
  </si>
  <si>
    <t>COUTS DIRECTS EXTERNES</t>
  </si>
  <si>
    <t>COUTS DIRECTS INTERNES</t>
  </si>
  <si>
    <t>Stockage + manutention + transport</t>
  </si>
  <si>
    <t>Feraille</t>
  </si>
  <si>
    <t>Démolition</t>
  </si>
  <si>
    <t>Collecte + CET2</t>
  </si>
  <si>
    <t>Collecte + Traitement</t>
  </si>
  <si>
    <t>Peinture+solvant</t>
  </si>
  <si>
    <t>Filtres cabines peinture</t>
  </si>
  <si>
    <t>€/Litre</t>
  </si>
  <si>
    <t>Coût/UT</t>
  </si>
  <si>
    <t>Emballages en mélange</t>
  </si>
  <si>
    <t>Emballages non souillés</t>
  </si>
  <si>
    <t>Benne + Collecte + Valorisation</t>
  </si>
  <si>
    <t>Manutention</t>
  </si>
  <si>
    <t>Panneaux</t>
  </si>
  <si>
    <r>
      <t xml:space="preserve">Benne + Collecte + </t>
    </r>
    <r>
      <rPr>
        <i/>
        <sz val="10"/>
        <rFont val="Arial"/>
        <family val="2"/>
      </rPr>
      <t>Compostage</t>
    </r>
  </si>
  <si>
    <t>Collecte + Regénération</t>
  </si>
  <si>
    <t>Benne + collecte</t>
  </si>
  <si>
    <t>Diluant peinture</t>
  </si>
  <si>
    <t>Diluants peinture</t>
  </si>
  <si>
    <t>Diluant non halogéné</t>
  </si>
  <si>
    <t>730.53</t>
  </si>
  <si>
    <t>Type Prestation</t>
  </si>
  <si>
    <t>Prestataire</t>
  </si>
  <si>
    <t>Dpt</t>
  </si>
  <si>
    <t>Commune</t>
  </si>
  <si>
    <t>Site</t>
  </si>
  <si>
    <t>Poussières de filtres souillés</t>
  </si>
  <si>
    <t>20 01 99</t>
  </si>
  <si>
    <t>20 01 01</t>
  </si>
  <si>
    <t>20 01 02</t>
  </si>
  <si>
    <t>Entreprise 1</t>
  </si>
  <si>
    <t>Entreprise 2</t>
  </si>
  <si>
    <t>Entreprise 3</t>
  </si>
  <si>
    <t>Entreprise 4</t>
  </si>
  <si>
    <t>Entreprise 5</t>
  </si>
  <si>
    <t>Entreprise 6</t>
  </si>
  <si>
    <t>Entreprise 7</t>
  </si>
  <si>
    <t>Entreprise 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</si>
</sst>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\ #,#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9"/>
      <color indexed="10"/>
      <name val="Arial"/>
      <family val="0"/>
    </font>
    <font>
      <b/>
      <sz val="9"/>
      <color indexed="9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color indexed="63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0"/>
    </font>
    <font>
      <b/>
      <sz val="12"/>
      <color indexed="8"/>
      <name val="Arial"/>
      <family val="0"/>
    </font>
    <font>
      <sz val="7.8"/>
      <color indexed="8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2" borderId="1" applyNumberFormat="0" applyAlignment="0" applyProtection="0"/>
    <xf numFmtId="0" fontId="32" fillId="15" borderId="2" applyNumberFormat="0" applyAlignment="0" applyProtection="0"/>
    <xf numFmtId="0" fontId="3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3" borderId="1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86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/>
    </xf>
    <xf numFmtId="186" fontId="10" fillId="2" borderId="11" xfId="0" applyNumberFormat="1" applyFont="1" applyFill="1" applyBorder="1" applyAlignment="1">
      <alignment vertical="center"/>
    </xf>
    <xf numFmtId="186" fontId="11" fillId="2" borderId="11" xfId="0" applyNumberFormat="1" applyFont="1" applyFill="1" applyBorder="1" applyAlignment="1">
      <alignment horizontal="right" vertical="center"/>
    </xf>
    <xf numFmtId="186" fontId="11" fillId="2" borderId="11" xfId="0" applyNumberFormat="1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/>
    </xf>
    <xf numFmtId="186" fontId="10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 wrapText="1"/>
    </xf>
    <xf numFmtId="186" fontId="12" fillId="2" borderId="13" xfId="0" applyNumberFormat="1" applyFont="1" applyFill="1" applyBorder="1" applyAlignment="1">
      <alignment vertical="center"/>
    </xf>
    <xf numFmtId="186" fontId="10" fillId="2" borderId="14" xfId="0" applyNumberFormat="1" applyFont="1" applyFill="1" applyBorder="1" applyAlignment="1">
      <alignment vertical="center"/>
    </xf>
    <xf numFmtId="186" fontId="10" fillId="2" borderId="13" xfId="0" applyNumberFormat="1" applyFont="1" applyFill="1" applyBorder="1" applyAlignment="1">
      <alignment vertical="center"/>
    </xf>
    <xf numFmtId="186" fontId="10" fillId="2" borderId="15" xfId="0" applyNumberFormat="1" applyFont="1" applyFill="1" applyBorder="1" applyAlignment="1">
      <alignment vertical="center"/>
    </xf>
    <xf numFmtId="186" fontId="10" fillId="2" borderId="16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/>
    </xf>
    <xf numFmtId="186" fontId="11" fillId="2" borderId="14" xfId="0" applyNumberFormat="1" applyFont="1" applyFill="1" applyBorder="1" applyAlignment="1">
      <alignment vertical="center"/>
    </xf>
    <xf numFmtId="186" fontId="10" fillId="2" borderId="17" xfId="0" applyNumberFormat="1" applyFont="1" applyFill="1" applyBorder="1" applyAlignment="1">
      <alignment vertical="center"/>
    </xf>
    <xf numFmtId="186" fontId="10" fillId="2" borderId="18" xfId="0" applyNumberFormat="1" applyFont="1" applyFill="1" applyBorder="1" applyAlignment="1">
      <alignment vertical="center"/>
    </xf>
    <xf numFmtId="186" fontId="9" fillId="2" borderId="17" xfId="0" applyNumberFormat="1" applyFont="1" applyFill="1" applyBorder="1" applyAlignment="1">
      <alignment vertical="center"/>
    </xf>
    <xf numFmtId="186" fontId="9" fillId="2" borderId="18" xfId="0" applyNumberFormat="1" applyFont="1" applyFill="1" applyBorder="1" applyAlignment="1">
      <alignment vertical="center"/>
    </xf>
    <xf numFmtId="186" fontId="11" fillId="2" borderId="11" xfId="0" applyNumberFormat="1" applyFont="1" applyFill="1" applyBorder="1" applyAlignment="1">
      <alignment horizontal="right" vertical="center"/>
    </xf>
    <xf numFmtId="186" fontId="10" fillId="2" borderId="11" xfId="0" applyNumberFormat="1" applyFont="1" applyFill="1" applyBorder="1" applyAlignment="1">
      <alignment vertical="center"/>
    </xf>
    <xf numFmtId="186" fontId="11" fillId="2" borderId="14" xfId="0" applyNumberFormat="1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186" fontId="10" fillId="2" borderId="19" xfId="0" applyNumberFormat="1" applyFont="1" applyFill="1" applyBorder="1" applyAlignment="1">
      <alignment vertical="center"/>
    </xf>
    <xf numFmtId="186" fontId="10" fillId="2" borderId="20" xfId="0" applyNumberFormat="1" applyFont="1" applyFill="1" applyBorder="1" applyAlignment="1">
      <alignment vertical="center"/>
    </xf>
    <xf numFmtId="186" fontId="10" fillId="2" borderId="19" xfId="0" applyNumberFormat="1" applyFont="1" applyFill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left" vertical="center" indent="8"/>
    </xf>
    <xf numFmtId="186" fontId="10" fillId="2" borderId="0" xfId="0" applyNumberFormat="1" applyFont="1" applyFill="1" applyBorder="1" applyAlignment="1">
      <alignment vertical="center"/>
    </xf>
    <xf numFmtId="186" fontId="11" fillId="2" borderId="11" xfId="0" applyNumberFormat="1" applyFont="1" applyFill="1" applyBorder="1" applyAlignment="1">
      <alignment vertical="center"/>
    </xf>
    <xf numFmtId="186" fontId="11" fillId="2" borderId="11" xfId="0" applyNumberFormat="1" applyFont="1" applyFill="1" applyBorder="1" applyAlignment="1">
      <alignment horizontal="center" vertical="center"/>
    </xf>
    <xf numFmtId="186" fontId="11" fillId="2" borderId="13" xfId="0" applyNumberFormat="1" applyFont="1" applyFill="1" applyBorder="1" applyAlignment="1">
      <alignment vertical="center"/>
    </xf>
    <xf numFmtId="186" fontId="11" fillId="2" borderId="17" xfId="0" applyNumberFormat="1" applyFont="1" applyFill="1" applyBorder="1" applyAlignment="1">
      <alignment vertical="center"/>
    </xf>
    <xf numFmtId="186" fontId="16" fillId="2" borderId="13" xfId="0" applyNumberFormat="1" applyFont="1" applyFill="1" applyBorder="1" applyAlignment="1">
      <alignment vertical="center"/>
    </xf>
    <xf numFmtId="186" fontId="16" fillId="2" borderId="11" xfId="0" applyNumberFormat="1" applyFont="1" applyFill="1" applyBorder="1" applyAlignment="1">
      <alignment vertical="center"/>
    </xf>
    <xf numFmtId="186" fontId="10" fillId="2" borderId="21" xfId="0" applyNumberFormat="1" applyFont="1" applyFill="1" applyBorder="1" applyAlignment="1">
      <alignment vertical="center"/>
    </xf>
    <xf numFmtId="186" fontId="10" fillId="2" borderId="22" xfId="0" applyNumberFormat="1" applyFont="1" applyFill="1" applyBorder="1" applyAlignment="1">
      <alignment vertical="center"/>
    </xf>
    <xf numFmtId="186" fontId="10" fillId="2" borderId="23" xfId="0" applyNumberFormat="1" applyFont="1" applyFill="1" applyBorder="1" applyAlignment="1">
      <alignment vertical="center"/>
    </xf>
    <xf numFmtId="186" fontId="10" fillId="2" borderId="24" xfId="0" applyNumberFormat="1" applyFont="1" applyFill="1" applyBorder="1" applyAlignment="1">
      <alignment vertical="center"/>
    </xf>
    <xf numFmtId="186" fontId="10" fillId="2" borderId="25" xfId="0" applyNumberFormat="1" applyFont="1" applyFill="1" applyBorder="1" applyAlignment="1">
      <alignment vertical="center"/>
    </xf>
    <xf numFmtId="186" fontId="9" fillId="2" borderId="17" xfId="0" applyNumberFormat="1" applyFont="1" applyFill="1" applyBorder="1" applyAlignment="1">
      <alignment vertical="center"/>
    </xf>
    <xf numFmtId="186" fontId="9" fillId="2" borderId="18" xfId="0" applyNumberFormat="1" applyFont="1" applyFill="1" applyBorder="1" applyAlignment="1">
      <alignment vertical="center"/>
    </xf>
    <xf numFmtId="186" fontId="9" fillId="2" borderId="25" xfId="0" applyNumberFormat="1" applyFont="1" applyFill="1" applyBorder="1" applyAlignment="1">
      <alignment horizontal="left" vertical="center" indent="8"/>
    </xf>
    <xf numFmtId="186" fontId="9" fillId="2" borderId="26" xfId="0" applyNumberFormat="1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/>
    </xf>
    <xf numFmtId="186" fontId="9" fillId="2" borderId="25" xfId="0" applyNumberFormat="1" applyFont="1" applyFill="1" applyBorder="1" applyAlignment="1">
      <alignment vertical="center"/>
    </xf>
    <xf numFmtId="186" fontId="10" fillId="2" borderId="31" xfId="0" applyNumberFormat="1" applyFont="1" applyFill="1" applyBorder="1" applyAlignment="1">
      <alignment horizontal="right" vertical="center"/>
    </xf>
    <xf numFmtId="186" fontId="10" fillId="2" borderId="11" xfId="0" applyNumberFormat="1" applyFont="1" applyFill="1" applyBorder="1" applyAlignment="1">
      <alignment horizontal="right" vertical="center"/>
    </xf>
    <xf numFmtId="186" fontId="10" fillId="2" borderId="13" xfId="0" applyNumberFormat="1" applyFont="1" applyFill="1" applyBorder="1" applyAlignment="1">
      <alignment horizontal="right" vertical="center"/>
    </xf>
    <xf numFmtId="186" fontId="10" fillId="2" borderId="19" xfId="0" applyNumberFormat="1" applyFont="1" applyFill="1" applyBorder="1" applyAlignment="1">
      <alignment horizontal="right" vertical="center"/>
    </xf>
    <xf numFmtId="186" fontId="10" fillId="2" borderId="14" xfId="0" applyNumberFormat="1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/>
    </xf>
    <xf numFmtId="0" fontId="10" fillId="17" borderId="1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186" fontId="10" fillId="2" borderId="11" xfId="0" applyNumberFormat="1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3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Analyse quantitaive déchets dans l'ameublement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145"/>
          <c:w val="0.894"/>
          <c:h val="0.7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Graphe!$A$3:$Y$3</c:f>
              <c:strCache>
                <c:ptCount val="25"/>
                <c:pt idx="0">
                  <c:v>Métaux</c:v>
                </c:pt>
                <c:pt idx="1">
                  <c:v>Papiers </c:v>
                </c:pt>
                <c:pt idx="2">
                  <c:v>Verre</c:v>
                </c:pt>
                <c:pt idx="3">
                  <c:v>Sciures</c:v>
                </c:pt>
                <c:pt idx="4">
                  <c:v>Copeaux</c:v>
                </c:pt>
                <c:pt idx="5">
                  <c:v>Ecorces</c:v>
                </c:pt>
                <c:pt idx="6">
                  <c:v>Plaquette</c:v>
                </c:pt>
                <c:pt idx="7">
                  <c:v>Délignures
Chutes massif</c:v>
                </c:pt>
                <c:pt idx="8">
                  <c:v>Bois
Palettes</c:v>
                </c:pt>
                <c:pt idx="9">
                  <c:v>Cartons</c:v>
                </c:pt>
                <c:pt idx="10">
                  <c:v>Plastiques</c:v>
                </c:pt>
                <c:pt idx="11">
                  <c:v>Métalliques</c:v>
                </c:pt>
                <c:pt idx="12">
                  <c:v>DIB en mélange</c:v>
                </c:pt>
                <c:pt idx="13">
                  <c:v>Cartouches
Imprimante</c:v>
                </c:pt>
                <c:pt idx="14">
                  <c:v>Néons</c:v>
                </c:pt>
                <c:pt idx="15">
                  <c:v>Fluides
 frigorigènes</c:v>
                </c:pt>
                <c:pt idx="16">
                  <c:v>Piles
Accu.</c:v>
                </c:pt>
                <c:pt idx="17">
                  <c:v>Emballages souillés</c:v>
                </c:pt>
                <c:pt idx="18">
                  <c:v>Résidus de panneaux traités</c:v>
                </c:pt>
                <c:pt idx="19">
                  <c:v>Bois
démolition
contenant
des DD (1)</c:v>
                </c:pt>
                <c:pt idx="20">
                  <c:v>Boues
 de vernis, peintures</c:v>
                </c:pt>
                <c:pt idx="21">
                  <c:v>Peintures et vernis contenant des solvants </c:v>
                </c:pt>
                <c:pt idx="22">
                  <c:v>Eaux de
cabines</c:v>
                </c:pt>
                <c:pt idx="23">
                  <c:v>Matériels
 souillés</c:v>
                </c:pt>
                <c:pt idx="24">
                  <c:v>Solvants 
Non 
halogénés</c:v>
                </c:pt>
              </c:strCache>
            </c:strRef>
          </c:cat>
          <c:val>
            <c:numRef>
              <c:f>Graphe!$A$4:$Y$4</c:f>
              <c:numCache>
                <c:ptCount val="25"/>
                <c:pt idx="0">
                  <c:v>35.7</c:v>
                </c:pt>
                <c:pt idx="1">
                  <c:v>1.8</c:v>
                </c:pt>
                <c:pt idx="2">
                  <c:v>2</c:v>
                </c:pt>
                <c:pt idx="3">
                  <c:v>13295</c:v>
                </c:pt>
                <c:pt idx="4">
                  <c:v>1.9</c:v>
                </c:pt>
                <c:pt idx="5">
                  <c:v>3150</c:v>
                </c:pt>
                <c:pt idx="6">
                  <c:v>7000</c:v>
                </c:pt>
                <c:pt idx="7">
                  <c:v>19.7</c:v>
                </c:pt>
                <c:pt idx="8">
                  <c:v>62</c:v>
                </c:pt>
                <c:pt idx="9">
                  <c:v>38.6</c:v>
                </c:pt>
                <c:pt idx="10">
                  <c:v>11.1</c:v>
                </c:pt>
                <c:pt idx="11">
                  <c:v>4</c:v>
                </c:pt>
                <c:pt idx="12">
                  <c:v>477</c:v>
                </c:pt>
                <c:pt idx="13">
                  <c:v>2.5</c:v>
                </c:pt>
                <c:pt idx="14">
                  <c:v>0.1</c:v>
                </c:pt>
                <c:pt idx="15">
                  <c:v>0.5</c:v>
                </c:pt>
                <c:pt idx="16">
                  <c:v>0.1</c:v>
                </c:pt>
                <c:pt idx="17">
                  <c:v>9.2</c:v>
                </c:pt>
                <c:pt idx="18">
                  <c:v>1391</c:v>
                </c:pt>
                <c:pt idx="19">
                  <c:v>10</c:v>
                </c:pt>
                <c:pt idx="20">
                  <c:v>16</c:v>
                </c:pt>
                <c:pt idx="21">
                  <c:v>11.3</c:v>
                </c:pt>
                <c:pt idx="22">
                  <c:v>6.7</c:v>
                </c:pt>
                <c:pt idx="23">
                  <c:v>4.6</c:v>
                </c:pt>
                <c:pt idx="24">
                  <c:v>8.3</c:v>
                </c:pt>
              </c:numCache>
            </c:numRef>
          </c:val>
          <c:shape val="box"/>
        </c:ser>
        <c:shape val="box"/>
        <c:axId val="17885492"/>
        <c:axId val="26751701"/>
      </c:bar3D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6735"/>
          <c:w val="0.075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"/>
          <c:y val="0.068"/>
          <c:w val="0.4355"/>
          <c:h val="0.3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'Graphe 2'!$A$3:$M$3</c:f>
              <c:strCache>
                <c:ptCount val="13"/>
                <c:pt idx="0">
                  <c:v>Métaux</c:v>
                </c:pt>
                <c:pt idx="1">
                  <c:v>Papiers </c:v>
                </c:pt>
                <c:pt idx="2">
                  <c:v>Verre</c:v>
                </c:pt>
                <c:pt idx="3">
                  <c:v>Cartons</c:v>
                </c:pt>
                <c:pt idx="4">
                  <c:v>Plastiques</c:v>
                </c:pt>
                <c:pt idx="5">
                  <c:v>Métalliques</c:v>
                </c:pt>
                <c:pt idx="6">
                  <c:v>DIB en mélange</c:v>
                </c:pt>
                <c:pt idx="7">
                  <c:v>Cartouches
Imprimante</c:v>
                </c:pt>
                <c:pt idx="8">
                  <c:v>Néons</c:v>
                </c:pt>
                <c:pt idx="9">
                  <c:v>Fluides
 frigorigènes</c:v>
                </c:pt>
                <c:pt idx="10">
                  <c:v>Piles
Accu.</c:v>
                </c:pt>
                <c:pt idx="11">
                  <c:v>DD solides</c:v>
                </c:pt>
                <c:pt idx="12">
                  <c:v>DD liquides</c:v>
                </c:pt>
              </c:strCache>
            </c:strRef>
          </c:cat>
          <c:val>
            <c:numRef>
              <c:f>'Graphe 2'!$A$4:$M$4</c:f>
              <c:numCache>
                <c:ptCount val="13"/>
                <c:pt idx="0">
                  <c:v>35.7</c:v>
                </c:pt>
                <c:pt idx="1">
                  <c:v>1.8</c:v>
                </c:pt>
                <c:pt idx="2">
                  <c:v>2</c:v>
                </c:pt>
                <c:pt idx="3">
                  <c:v>38.6</c:v>
                </c:pt>
                <c:pt idx="4">
                  <c:v>11.1</c:v>
                </c:pt>
                <c:pt idx="5">
                  <c:v>4</c:v>
                </c:pt>
                <c:pt idx="6">
                  <c:v>477</c:v>
                </c:pt>
                <c:pt idx="7">
                  <c:v>2.5</c:v>
                </c:pt>
                <c:pt idx="8">
                  <c:v>0.1</c:v>
                </c:pt>
                <c:pt idx="9">
                  <c:v>0.5</c:v>
                </c:pt>
                <c:pt idx="10">
                  <c:v>0.1</c:v>
                </c:pt>
                <c:pt idx="11">
                  <c:v>13.8</c:v>
                </c:pt>
                <c:pt idx="12">
                  <c:v>42.3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5"/>
          <c:y val="0.5"/>
          <c:w val="0.815"/>
          <c:h val="0.4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27"/>
          <c:w val="0.6425"/>
          <c:h val="0.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'Graphe 2'!$A$27:$N$27</c:f>
              <c:strCache>
                <c:ptCount val="14"/>
                <c:pt idx="0">
                  <c:v>Métaux</c:v>
                </c:pt>
                <c:pt idx="1">
                  <c:v>Papiers </c:v>
                </c:pt>
                <c:pt idx="2">
                  <c:v>Verre</c:v>
                </c:pt>
                <c:pt idx="3">
                  <c:v>Cartons</c:v>
                </c:pt>
                <c:pt idx="4">
                  <c:v>Plastiques</c:v>
                </c:pt>
                <c:pt idx="5">
                  <c:v>Métalliques</c:v>
                </c:pt>
                <c:pt idx="6">
                  <c:v>DIB en mélange</c:v>
                </c:pt>
                <c:pt idx="7">
                  <c:v>Cartouches
Imprimante</c:v>
                </c:pt>
                <c:pt idx="8">
                  <c:v>Néons</c:v>
                </c:pt>
                <c:pt idx="9">
                  <c:v>Fluides
 frigorigènes</c:v>
                </c:pt>
                <c:pt idx="10">
                  <c:v>Piles
Accu.</c:v>
                </c:pt>
                <c:pt idx="11">
                  <c:v>DD solides</c:v>
                </c:pt>
                <c:pt idx="12">
                  <c:v>DD liquides</c:v>
                </c:pt>
                <c:pt idx="13">
                  <c:v>Bois et panneaux</c:v>
                </c:pt>
              </c:strCache>
            </c:strRef>
          </c:cat>
          <c:val>
            <c:numRef>
              <c:f>'Graphe 2'!$A$28:$N$28</c:f>
              <c:numCache>
                <c:ptCount val="14"/>
                <c:pt idx="0">
                  <c:v>35.7</c:v>
                </c:pt>
                <c:pt idx="1">
                  <c:v>1.8</c:v>
                </c:pt>
                <c:pt idx="2">
                  <c:v>2</c:v>
                </c:pt>
                <c:pt idx="3">
                  <c:v>38.6</c:v>
                </c:pt>
                <c:pt idx="4">
                  <c:v>11.1</c:v>
                </c:pt>
                <c:pt idx="5">
                  <c:v>4</c:v>
                </c:pt>
                <c:pt idx="6">
                  <c:v>477</c:v>
                </c:pt>
                <c:pt idx="7">
                  <c:v>2.5</c:v>
                </c:pt>
                <c:pt idx="8">
                  <c:v>0.1</c:v>
                </c:pt>
                <c:pt idx="9">
                  <c:v>0.5</c:v>
                </c:pt>
                <c:pt idx="10">
                  <c:v>0.1</c:v>
                </c:pt>
                <c:pt idx="11">
                  <c:v>13.8</c:v>
                </c:pt>
                <c:pt idx="12">
                  <c:v>42.3</c:v>
                </c:pt>
                <c:pt idx="13">
                  <c:v>24919.6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"/>
          <c:w val="0.2162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31</xdr:row>
      <xdr:rowOff>95250</xdr:rowOff>
    </xdr:from>
    <xdr:to>
      <xdr:col>5</xdr:col>
      <xdr:colOff>676275</xdr:colOff>
      <xdr:row>32</xdr:row>
      <xdr:rowOff>28575</xdr:rowOff>
    </xdr:to>
    <xdr:sp>
      <xdr:nvSpPr>
        <xdr:cNvPr id="1" name="AutoShape 5"/>
        <xdr:cNvSpPr>
          <a:spLocks/>
        </xdr:cNvSpPr>
      </xdr:nvSpPr>
      <xdr:spPr>
        <a:xfrm rot="5400000">
          <a:off x="2352675" y="6305550"/>
          <a:ext cx="21621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66675</xdr:rowOff>
    </xdr:from>
    <xdr:to>
      <xdr:col>14</xdr:col>
      <xdr:colOff>800100</xdr:colOff>
      <xdr:row>32</xdr:row>
      <xdr:rowOff>57150</xdr:rowOff>
    </xdr:to>
    <xdr:sp>
      <xdr:nvSpPr>
        <xdr:cNvPr id="2" name="AutoShape 6"/>
        <xdr:cNvSpPr>
          <a:spLocks/>
        </xdr:cNvSpPr>
      </xdr:nvSpPr>
      <xdr:spPr>
        <a:xfrm rot="5400000">
          <a:off x="4581525" y="6286500"/>
          <a:ext cx="6534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114300</xdr:rowOff>
    </xdr:from>
    <xdr:to>
      <xdr:col>5</xdr:col>
      <xdr:colOff>571500</xdr:colOff>
      <xdr:row>37</xdr:row>
      <xdr:rowOff>38100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457450" y="6486525"/>
          <a:ext cx="19526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Opération collective de collecte des DEEE via les éco-organismes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 l'exception des cartouches collectées par SYGMA Laser)</a:t>
          </a:r>
        </a:p>
      </xdr:txBody>
    </xdr:sp>
    <xdr:clientData/>
  </xdr:twoCellAnchor>
  <xdr:twoCellAnchor>
    <xdr:from>
      <xdr:col>6</xdr:col>
      <xdr:colOff>266700</xdr:colOff>
      <xdr:row>33</xdr:row>
      <xdr:rowOff>95250</xdr:rowOff>
    </xdr:from>
    <xdr:to>
      <xdr:col>14</xdr:col>
      <xdr:colOff>628650</xdr:colOff>
      <xdr:row>36</xdr:row>
      <xdr:rowOff>38100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829175" y="6610350"/>
          <a:ext cx="61150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Opération collective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(extension à d'autres entreprises non intégrées dans le périmètre de l'opération MAGES)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4</xdr:row>
      <xdr:rowOff>152400</xdr:rowOff>
    </xdr:from>
    <xdr:to>
      <xdr:col>19</xdr:col>
      <xdr:colOff>295275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6753225" y="1428750"/>
        <a:ext cx="80200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152400</xdr:rowOff>
    </xdr:from>
    <xdr:to>
      <xdr:col>12</xdr:col>
      <xdr:colOff>142875</xdr:colOff>
      <xdr:row>22</xdr:row>
      <xdr:rowOff>104775</xdr:rowOff>
    </xdr:to>
    <xdr:graphicFrame>
      <xdr:nvGraphicFramePr>
        <xdr:cNvPr id="1" name="Chart 3"/>
        <xdr:cNvGraphicFramePr/>
      </xdr:nvGraphicFramePr>
      <xdr:xfrm>
        <a:off x="4619625" y="129540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95250</xdr:colOff>
      <xdr:row>44</xdr:row>
      <xdr:rowOff>123825</xdr:rowOff>
    </xdr:to>
    <xdr:graphicFrame>
      <xdr:nvGraphicFramePr>
        <xdr:cNvPr id="2" name="Chart 4"/>
        <xdr:cNvGraphicFramePr/>
      </xdr:nvGraphicFramePr>
      <xdr:xfrm>
        <a:off x="4572000" y="50387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3"/>
  <sheetViews>
    <sheetView zoomScalePageLayoutView="0" workbookViewId="0" topLeftCell="A22">
      <selection activeCell="B18" sqref="B18"/>
    </sheetView>
  </sheetViews>
  <sheetFormatPr defaultColWidth="9.140625" defaultRowHeight="12.75"/>
  <cols>
    <col min="1" max="1" width="2.421875" style="27" customWidth="1"/>
    <col min="2" max="2" width="21.28125" style="29" customWidth="1"/>
    <col min="3" max="3" width="11.421875" style="27" bestFit="1" customWidth="1"/>
    <col min="4" max="4" width="11.421875" style="27" customWidth="1"/>
    <col min="5" max="5" width="11.00390625" style="27" customWidth="1"/>
    <col min="6" max="6" width="10.8515625" style="27" customWidth="1"/>
    <col min="7" max="7" width="11.421875" style="27" customWidth="1"/>
    <col min="8" max="8" width="11.28125" style="27" customWidth="1"/>
    <col min="9" max="9" width="9.7109375" style="27" bestFit="1" customWidth="1"/>
    <col min="10" max="10" width="11.140625" style="27" bestFit="1" customWidth="1"/>
    <col min="11" max="11" width="11.28125" style="27" bestFit="1" customWidth="1"/>
    <col min="12" max="12" width="10.00390625" style="27" customWidth="1"/>
    <col min="13" max="13" width="10.7109375" style="27" bestFit="1" customWidth="1"/>
    <col min="14" max="14" width="10.7109375" style="27" customWidth="1"/>
    <col min="15" max="15" width="12.140625" style="27" customWidth="1"/>
    <col min="16" max="16" width="11.00390625" style="27" customWidth="1"/>
    <col min="17" max="17" width="9.140625" style="27" customWidth="1"/>
    <col min="18" max="22" width="12.7109375" style="27" customWidth="1"/>
    <col min="23" max="16384" width="9.140625" style="27" customWidth="1"/>
  </cols>
  <sheetData>
    <row r="1" ht="12"/>
    <row r="2" spans="2:3" ht="12">
      <c r="B2" s="26" t="s">
        <v>47</v>
      </c>
      <c r="C2" s="27" t="s">
        <v>62</v>
      </c>
    </row>
    <row r="3" ht="12.75" thickBot="1">
      <c r="B3" s="26"/>
    </row>
    <row r="4" spans="3:17" ht="15.75" customHeight="1" thickBot="1">
      <c r="C4" s="130" t="s">
        <v>12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3:17" ht="13.5" customHeight="1" thickBot="1">
      <c r="C5" s="115" t="s">
        <v>26</v>
      </c>
      <c r="D5" s="116"/>
      <c r="E5" s="116"/>
      <c r="F5" s="116"/>
      <c r="G5" s="116"/>
      <c r="H5" s="116"/>
      <c r="I5" s="116"/>
      <c r="J5" s="117"/>
      <c r="K5" s="115" t="s">
        <v>25</v>
      </c>
      <c r="L5" s="116"/>
      <c r="M5" s="116"/>
      <c r="N5" s="106"/>
      <c r="O5" s="115" t="s">
        <v>24</v>
      </c>
      <c r="P5" s="117"/>
      <c r="Q5" s="110" t="s">
        <v>5</v>
      </c>
    </row>
    <row r="6" spans="3:17" ht="30.75" customHeight="1">
      <c r="C6" s="107" t="s">
        <v>48</v>
      </c>
      <c r="D6" s="122" t="s">
        <v>51</v>
      </c>
      <c r="E6" s="122" t="s">
        <v>54</v>
      </c>
      <c r="F6" s="122" t="s">
        <v>0</v>
      </c>
      <c r="G6" s="122"/>
      <c r="H6" s="122"/>
      <c r="I6" s="122"/>
      <c r="J6" s="131"/>
      <c r="K6" s="124" t="s">
        <v>46</v>
      </c>
      <c r="L6" s="125"/>
      <c r="M6" s="125"/>
      <c r="N6" s="125"/>
      <c r="O6" s="120" t="s">
        <v>15</v>
      </c>
      <c r="P6" s="118" t="s">
        <v>22</v>
      </c>
      <c r="Q6" s="111"/>
    </row>
    <row r="7" spans="3:17" ht="38.25" customHeight="1">
      <c r="C7" s="121"/>
      <c r="D7" s="123"/>
      <c r="E7" s="123"/>
      <c r="F7" s="33" t="s">
        <v>52</v>
      </c>
      <c r="G7" s="33" t="s">
        <v>49</v>
      </c>
      <c r="H7" s="33" t="s">
        <v>55</v>
      </c>
      <c r="I7" s="33" t="s">
        <v>56</v>
      </c>
      <c r="J7" s="51" t="s">
        <v>36</v>
      </c>
      <c r="K7" s="43" t="s">
        <v>64</v>
      </c>
      <c r="L7" s="34" t="s">
        <v>65</v>
      </c>
      <c r="M7" s="34" t="s">
        <v>39</v>
      </c>
      <c r="N7" s="63" t="s">
        <v>38</v>
      </c>
      <c r="O7" s="121"/>
      <c r="P7" s="119"/>
      <c r="Q7" s="111"/>
    </row>
    <row r="8" spans="2:17" s="28" customFormat="1" ht="25.5" customHeight="1" thickBot="1">
      <c r="B8" s="32"/>
      <c r="C8" s="53" t="s">
        <v>28</v>
      </c>
      <c r="D8" s="36" t="s">
        <v>124</v>
      </c>
      <c r="E8" s="36" t="s">
        <v>125</v>
      </c>
      <c r="F8" s="113" t="s">
        <v>1</v>
      </c>
      <c r="G8" s="113"/>
      <c r="H8" s="113"/>
      <c r="I8" s="113"/>
      <c r="J8" s="114"/>
      <c r="K8" s="53" t="s">
        <v>2</v>
      </c>
      <c r="L8" s="35" t="s">
        <v>3</v>
      </c>
      <c r="M8" s="35" t="s">
        <v>4</v>
      </c>
      <c r="N8" s="64" t="s">
        <v>40</v>
      </c>
      <c r="O8" s="53" t="s">
        <v>23</v>
      </c>
      <c r="P8" s="54" t="s">
        <v>123</v>
      </c>
      <c r="Q8" s="112"/>
    </row>
    <row r="9" spans="2:17" s="31" customFormat="1" ht="12.75" thickBot="1">
      <c r="B9" s="84" t="s">
        <v>126</v>
      </c>
      <c r="C9" s="48"/>
      <c r="D9" s="37">
        <v>1.8</v>
      </c>
      <c r="E9" s="37"/>
      <c r="F9" s="38">
        <f>2.7+1.3</f>
        <v>4</v>
      </c>
      <c r="G9" s="39"/>
      <c r="H9" s="37"/>
      <c r="I9" s="37"/>
      <c r="J9" s="47">
        <v>8</v>
      </c>
      <c r="K9" s="48">
        <v>3.5</v>
      </c>
      <c r="L9" s="70">
        <v>2</v>
      </c>
      <c r="M9" s="71"/>
      <c r="N9" s="67">
        <v>4</v>
      </c>
      <c r="O9" s="48"/>
      <c r="P9" s="47">
        <v>45</v>
      </c>
      <c r="Q9" s="56">
        <f>SUM(C9:P9)</f>
        <v>68.3</v>
      </c>
    </row>
    <row r="10" spans="2:17" s="31" customFormat="1" ht="12.75" thickBot="1">
      <c r="B10" s="84" t="s">
        <v>127</v>
      </c>
      <c r="C10" s="48">
        <v>3.5</v>
      </c>
      <c r="D10" s="37"/>
      <c r="E10" s="37"/>
      <c r="F10" s="126">
        <v>96</v>
      </c>
      <c r="G10" s="126"/>
      <c r="H10" s="37"/>
      <c r="I10" s="37"/>
      <c r="J10" s="55">
        <v>2</v>
      </c>
      <c r="K10" s="48"/>
      <c r="L10" s="70">
        <v>6.3</v>
      </c>
      <c r="M10" s="70">
        <v>6.3</v>
      </c>
      <c r="N10" s="65">
        <v>0</v>
      </c>
      <c r="O10" s="48"/>
      <c r="P10" s="47"/>
      <c r="Q10" s="56">
        <f aca="true" t="shared" si="0" ref="Q10:Q16">SUM(C10:P10)</f>
        <v>114.1</v>
      </c>
    </row>
    <row r="11" spans="2:17" s="31" customFormat="1" ht="12.75" thickBot="1">
      <c r="B11" s="84" t="s">
        <v>128</v>
      </c>
      <c r="C11" s="48">
        <f>2.52+3.85+10.52+0.8</f>
        <v>17.69</v>
      </c>
      <c r="D11" s="37"/>
      <c r="E11" s="37">
        <v>2</v>
      </c>
      <c r="F11" s="37"/>
      <c r="G11" s="37"/>
      <c r="H11" s="37"/>
      <c r="I11" s="37"/>
      <c r="J11" s="47">
        <v>2</v>
      </c>
      <c r="K11" s="48"/>
      <c r="L11" s="37"/>
      <c r="M11" s="37"/>
      <c r="N11" s="65"/>
      <c r="O11" s="72">
        <v>50</v>
      </c>
      <c r="P11" s="47">
        <v>60</v>
      </c>
      <c r="Q11" s="73">
        <f t="shared" si="0"/>
        <v>131.69</v>
      </c>
    </row>
    <row r="12" spans="2:17" s="31" customFormat="1" ht="12.75" thickBot="1">
      <c r="B12" s="84" t="s">
        <v>129</v>
      </c>
      <c r="C12" s="48">
        <v>0.3</v>
      </c>
      <c r="D12" s="37"/>
      <c r="E12" s="37"/>
      <c r="F12" s="37"/>
      <c r="G12" s="60">
        <v>1.9</v>
      </c>
      <c r="H12" s="61"/>
      <c r="I12" s="61"/>
      <c r="J12" s="62">
        <v>7.7</v>
      </c>
      <c r="K12" s="48">
        <v>36</v>
      </c>
      <c r="L12" s="37">
        <v>2.5</v>
      </c>
      <c r="M12" s="37">
        <v>2</v>
      </c>
      <c r="N12" s="65"/>
      <c r="O12" s="48"/>
      <c r="P12" s="47">
        <v>108</v>
      </c>
      <c r="Q12" s="56">
        <f t="shared" si="0"/>
        <v>158.4</v>
      </c>
    </row>
    <row r="13" spans="2:17" s="31" customFormat="1" ht="12.75" thickBot="1">
      <c r="B13" s="84" t="s">
        <v>130</v>
      </c>
      <c r="C13" s="48">
        <v>12</v>
      </c>
      <c r="D13" s="37"/>
      <c r="E13" s="37"/>
      <c r="F13" s="37">
        <v>13000</v>
      </c>
      <c r="G13" s="37"/>
      <c r="H13" s="37">
        <v>3150</v>
      </c>
      <c r="I13" s="37">
        <v>7000</v>
      </c>
      <c r="J13" s="47"/>
      <c r="K13" s="48"/>
      <c r="L13" s="37"/>
      <c r="M13" s="37"/>
      <c r="N13" s="65"/>
      <c r="O13" s="48"/>
      <c r="P13" s="47">
        <v>40</v>
      </c>
      <c r="Q13" s="56">
        <f t="shared" si="0"/>
        <v>23202</v>
      </c>
    </row>
    <row r="14" spans="2:17" s="31" customFormat="1" ht="12.75" thickBot="1">
      <c r="B14" s="84" t="s">
        <v>131</v>
      </c>
      <c r="C14" s="48">
        <v>0.2</v>
      </c>
      <c r="D14" s="37"/>
      <c r="E14" s="37"/>
      <c r="F14" s="37"/>
      <c r="G14" s="37"/>
      <c r="H14" s="37"/>
      <c r="I14" s="37"/>
      <c r="J14" s="47"/>
      <c r="K14" s="48"/>
      <c r="L14" s="37">
        <v>3.5</v>
      </c>
      <c r="M14" s="37">
        <v>0.8</v>
      </c>
      <c r="N14" s="65"/>
      <c r="O14" s="48"/>
      <c r="P14" s="47">
        <v>48</v>
      </c>
      <c r="Q14" s="56">
        <f t="shared" si="0"/>
        <v>52.5</v>
      </c>
    </row>
    <row r="15" spans="2:17" s="31" customFormat="1" ht="12.75" thickBot="1">
      <c r="B15" s="84" t="s">
        <v>132</v>
      </c>
      <c r="C15" s="91" t="s">
        <v>37</v>
      </c>
      <c r="D15" s="92" t="s">
        <v>37</v>
      </c>
      <c r="E15" s="92" t="s">
        <v>37</v>
      </c>
      <c r="F15" s="92" t="s">
        <v>37</v>
      </c>
      <c r="G15" s="92" t="s">
        <v>37</v>
      </c>
      <c r="H15" s="92" t="s">
        <v>37</v>
      </c>
      <c r="I15" s="92" t="s">
        <v>37</v>
      </c>
      <c r="J15" s="92" t="s">
        <v>37</v>
      </c>
      <c r="K15" s="93" t="s">
        <v>37</v>
      </c>
      <c r="L15" s="92" t="s">
        <v>37</v>
      </c>
      <c r="M15" s="92" t="s">
        <v>37</v>
      </c>
      <c r="N15" s="94"/>
      <c r="O15" s="93" t="s">
        <v>37</v>
      </c>
      <c r="P15" s="92" t="s">
        <v>37</v>
      </c>
      <c r="Q15" s="56">
        <f t="shared" si="0"/>
        <v>0</v>
      </c>
    </row>
    <row r="16" spans="2:17" s="31" customFormat="1" ht="12.75" thickBot="1">
      <c r="B16" s="84" t="s">
        <v>133</v>
      </c>
      <c r="C16" s="49">
        <v>2</v>
      </c>
      <c r="D16" s="42"/>
      <c r="E16" s="42"/>
      <c r="F16" s="42">
        <v>195</v>
      </c>
      <c r="G16" s="42"/>
      <c r="H16" s="42"/>
      <c r="I16" s="42"/>
      <c r="J16" s="50"/>
      <c r="K16" s="49">
        <v>22.5</v>
      </c>
      <c r="L16" s="42">
        <v>24.3</v>
      </c>
      <c r="M16" s="42">
        <v>2</v>
      </c>
      <c r="N16" s="66"/>
      <c r="O16" s="49"/>
      <c r="P16" s="50">
        <v>176</v>
      </c>
      <c r="Q16" s="57">
        <f t="shared" si="0"/>
        <v>421.8</v>
      </c>
    </row>
    <row r="17" spans="2:17" s="31" customFormat="1" ht="13.5" thickBot="1" thickTop="1">
      <c r="B17" s="83" t="s">
        <v>60</v>
      </c>
      <c r="C17" s="76">
        <f aca="true" t="shared" si="1" ref="C17:J17">SUM(C9:C16)</f>
        <v>35.690000000000005</v>
      </c>
      <c r="D17" s="77">
        <f t="shared" si="1"/>
        <v>1.8</v>
      </c>
      <c r="E17" s="77">
        <f t="shared" si="1"/>
        <v>2</v>
      </c>
      <c r="F17" s="77">
        <f t="shared" si="1"/>
        <v>13295</v>
      </c>
      <c r="G17" s="77">
        <f t="shared" si="1"/>
        <v>1.9</v>
      </c>
      <c r="H17" s="77">
        <f t="shared" si="1"/>
        <v>3150</v>
      </c>
      <c r="I17" s="77">
        <f t="shared" si="1"/>
        <v>7000</v>
      </c>
      <c r="J17" s="78">
        <f t="shared" si="1"/>
        <v>19.7</v>
      </c>
      <c r="K17" s="76">
        <f>SUM(K9:K16)</f>
        <v>62</v>
      </c>
      <c r="L17" s="77">
        <f>SUM(L9:L16)</f>
        <v>38.6</v>
      </c>
      <c r="M17" s="77">
        <f>SUM(M9:M16)</f>
        <v>11.100000000000001</v>
      </c>
      <c r="N17" s="79">
        <f>SUM(N9:N16)</f>
        <v>4</v>
      </c>
      <c r="O17" s="76"/>
      <c r="P17" s="78">
        <f>SUM(P9:P16)</f>
        <v>477</v>
      </c>
      <c r="Q17" s="80">
        <f>SUM(Q9:Q16)</f>
        <v>24148.79</v>
      </c>
    </row>
    <row r="18" spans="2:17" s="31" customFormat="1" ht="12.75" thickBot="1">
      <c r="B18" s="68"/>
      <c r="C18" s="69"/>
      <c r="D18" s="69"/>
      <c r="E18" s="69"/>
      <c r="F18" s="69"/>
      <c r="G18" s="69"/>
      <c r="H18" s="69"/>
      <c r="I18" s="69"/>
      <c r="K18" s="69"/>
      <c r="L18" s="69"/>
      <c r="M18" s="69"/>
      <c r="N18" s="69"/>
      <c r="O18" s="69"/>
      <c r="P18" s="69"/>
      <c r="Q18" s="69"/>
    </row>
    <row r="19" spans="3:15" ht="14.25" customHeight="1" thickBot="1">
      <c r="C19" s="127" t="s">
        <v>11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</row>
    <row r="20" spans="3:15" ht="13.5" customHeight="1" thickBot="1">
      <c r="C20" s="115" t="s">
        <v>25</v>
      </c>
      <c r="D20" s="116"/>
      <c r="E20" s="116"/>
      <c r="F20" s="116"/>
      <c r="G20" s="117"/>
      <c r="H20" s="132" t="s">
        <v>27</v>
      </c>
      <c r="I20" s="133"/>
      <c r="J20" s="133"/>
      <c r="K20" s="133"/>
      <c r="L20" s="133"/>
      <c r="M20" s="133"/>
      <c r="N20" s="134"/>
      <c r="O20" s="89"/>
    </row>
    <row r="21" spans="3:15" ht="49.5">
      <c r="C21" s="86" t="s">
        <v>18</v>
      </c>
      <c r="D21" s="85" t="s">
        <v>53</v>
      </c>
      <c r="E21" s="88" t="s">
        <v>50</v>
      </c>
      <c r="F21" s="88" t="s">
        <v>57</v>
      </c>
      <c r="G21" s="96" t="s">
        <v>76</v>
      </c>
      <c r="H21" s="86" t="s">
        <v>33</v>
      </c>
      <c r="I21" s="88" t="s">
        <v>32</v>
      </c>
      <c r="J21" s="88" t="s">
        <v>34</v>
      </c>
      <c r="K21" s="88" t="s">
        <v>35</v>
      </c>
      <c r="L21" s="88" t="s">
        <v>59</v>
      </c>
      <c r="M21" s="88" t="s">
        <v>61</v>
      </c>
      <c r="N21" s="87" t="s">
        <v>20</v>
      </c>
      <c r="O21" s="111" t="s">
        <v>5</v>
      </c>
    </row>
    <row r="22" spans="2:15" s="28" customFormat="1" ht="12.75" customHeight="1" thickBot="1">
      <c r="B22" s="32"/>
      <c r="C22" s="44" t="s">
        <v>16</v>
      </c>
      <c r="D22" s="36" t="s">
        <v>7</v>
      </c>
      <c r="E22" s="35" t="s">
        <v>9</v>
      </c>
      <c r="F22" s="35" t="s">
        <v>8</v>
      </c>
      <c r="G22" s="45" t="s">
        <v>6</v>
      </c>
      <c r="H22" s="52" t="s">
        <v>19</v>
      </c>
      <c r="I22" s="41" t="s">
        <v>41</v>
      </c>
      <c r="J22" s="40" t="s">
        <v>17</v>
      </c>
      <c r="K22" s="40" t="s">
        <v>14</v>
      </c>
      <c r="L22" s="40" t="s">
        <v>13</v>
      </c>
      <c r="M22" s="40" t="s">
        <v>10</v>
      </c>
      <c r="N22" s="45" t="s">
        <v>21</v>
      </c>
      <c r="O22" s="112"/>
    </row>
    <row r="23" spans="2:15" s="31" customFormat="1" ht="12.75" customHeight="1">
      <c r="B23" s="84"/>
      <c r="C23" s="46"/>
      <c r="D23" s="37"/>
      <c r="E23" s="37"/>
      <c r="F23" s="37"/>
      <c r="G23" s="47"/>
      <c r="H23" s="48"/>
      <c r="I23" s="37"/>
      <c r="J23" s="37"/>
      <c r="K23" s="37"/>
      <c r="L23" s="37"/>
      <c r="M23" s="37"/>
      <c r="N23" s="47"/>
      <c r="O23" s="58">
        <f aca="true" t="shared" si="2" ref="O23:O31">SUM(C23:N23)</f>
        <v>0</v>
      </c>
    </row>
    <row r="24" spans="2:15" s="31" customFormat="1" ht="12">
      <c r="B24" s="81"/>
      <c r="C24" s="46"/>
      <c r="D24" s="37"/>
      <c r="E24" s="37"/>
      <c r="F24" s="37"/>
      <c r="G24" s="47"/>
      <c r="H24" s="48"/>
      <c r="I24" s="37"/>
      <c r="J24" s="37"/>
      <c r="K24" s="37"/>
      <c r="L24" s="37"/>
      <c r="M24" s="37"/>
      <c r="N24" s="47"/>
      <c r="O24" s="58">
        <f t="shared" si="2"/>
        <v>0</v>
      </c>
    </row>
    <row r="25" spans="2:15" s="31" customFormat="1" ht="12">
      <c r="B25" s="81"/>
      <c r="C25" s="48"/>
      <c r="D25" s="37"/>
      <c r="E25" s="37"/>
      <c r="F25" s="37"/>
      <c r="G25" s="47"/>
      <c r="H25" s="74"/>
      <c r="I25" s="75"/>
      <c r="J25" s="37"/>
      <c r="K25" s="37"/>
      <c r="L25" s="37"/>
      <c r="M25" s="37"/>
      <c r="N25" s="47"/>
      <c r="O25" s="58">
        <f t="shared" si="2"/>
        <v>0</v>
      </c>
    </row>
    <row r="26" spans="2:15" s="31" customFormat="1" ht="12">
      <c r="B26" s="81"/>
      <c r="C26" s="48"/>
      <c r="D26" s="37"/>
      <c r="E26" s="37"/>
      <c r="F26" s="37"/>
      <c r="G26" s="47"/>
      <c r="H26" s="48"/>
      <c r="I26" s="37"/>
      <c r="J26" s="37"/>
      <c r="K26" s="37"/>
      <c r="L26" s="37"/>
      <c r="M26" s="37"/>
      <c r="N26" s="47"/>
      <c r="O26" s="58">
        <f t="shared" si="2"/>
        <v>0</v>
      </c>
    </row>
    <row r="27" spans="2:15" s="31" customFormat="1" ht="12">
      <c r="B27" s="81"/>
      <c r="C27" s="48"/>
      <c r="D27" s="37"/>
      <c r="E27" s="37"/>
      <c r="F27" s="37"/>
      <c r="G27" s="47"/>
      <c r="H27" s="48"/>
      <c r="I27" s="37"/>
      <c r="J27" s="37"/>
      <c r="K27" s="37"/>
      <c r="L27" s="37"/>
      <c r="M27" s="37"/>
      <c r="N27" s="47"/>
      <c r="O27" s="58">
        <f t="shared" si="2"/>
        <v>0</v>
      </c>
    </row>
    <row r="28" spans="2:15" s="31" customFormat="1" ht="12">
      <c r="B28" s="81"/>
      <c r="C28" s="48"/>
      <c r="D28" s="37"/>
      <c r="E28" s="37"/>
      <c r="F28" s="37"/>
      <c r="G28" s="47"/>
      <c r="H28" s="48"/>
      <c r="I28" s="37"/>
      <c r="J28" s="37"/>
      <c r="K28" s="37"/>
      <c r="L28" s="37"/>
      <c r="M28" s="37"/>
      <c r="N28" s="47"/>
      <c r="O28" s="58">
        <f t="shared" si="2"/>
        <v>0</v>
      </c>
    </row>
    <row r="29" spans="2:15" s="31" customFormat="1" ht="12">
      <c r="B29" s="81"/>
      <c r="C29" s="93"/>
      <c r="D29" s="92"/>
      <c r="E29" s="92"/>
      <c r="F29" s="92"/>
      <c r="G29" s="95"/>
      <c r="H29" s="93"/>
      <c r="I29" s="92"/>
      <c r="J29" s="92"/>
      <c r="K29" s="92"/>
      <c r="L29" s="92"/>
      <c r="M29" s="92"/>
      <c r="N29" s="95"/>
      <c r="O29" s="58">
        <f t="shared" si="2"/>
        <v>0</v>
      </c>
    </row>
    <row r="30" spans="2:15" s="31" customFormat="1" ht="12.75" thickBot="1">
      <c r="B30" s="82"/>
      <c r="C30" s="49"/>
      <c r="D30" s="42"/>
      <c r="E30" s="42"/>
      <c r="F30" s="42"/>
      <c r="G30" s="50"/>
      <c r="H30" s="49"/>
      <c r="I30" s="42"/>
      <c r="J30" s="42"/>
      <c r="K30" s="42"/>
      <c r="L30" s="42"/>
      <c r="M30" s="42"/>
      <c r="N30" s="50"/>
      <c r="O30" s="59">
        <f t="shared" si="2"/>
        <v>0</v>
      </c>
    </row>
    <row r="31" spans="2:15" s="31" customFormat="1" ht="13.5" thickBot="1" thickTop="1">
      <c r="B31" s="83" t="s">
        <v>60</v>
      </c>
      <c r="C31" s="76">
        <f aca="true" t="shared" si="3" ref="C31:J31">SUM(C23:C30)</f>
        <v>0</v>
      </c>
      <c r="D31" s="77">
        <f t="shared" si="3"/>
        <v>0</v>
      </c>
      <c r="E31" s="77">
        <f t="shared" si="3"/>
        <v>0</v>
      </c>
      <c r="F31" s="77">
        <f t="shared" si="3"/>
        <v>0</v>
      </c>
      <c r="G31" s="78">
        <f t="shared" si="3"/>
        <v>0</v>
      </c>
      <c r="H31" s="76">
        <f t="shared" si="3"/>
        <v>0</v>
      </c>
      <c r="I31" s="77">
        <f t="shared" si="3"/>
        <v>0</v>
      </c>
      <c r="J31" s="77">
        <f t="shared" si="3"/>
        <v>0</v>
      </c>
      <c r="K31" s="77">
        <f>SUM(K23:K30)</f>
        <v>0</v>
      </c>
      <c r="L31" s="77">
        <f>SUM(L23:L30)</f>
        <v>0</v>
      </c>
      <c r="M31" s="77">
        <f>SUM(M23:M30)</f>
        <v>0</v>
      </c>
      <c r="N31" s="78">
        <f>SUM(N23:N30)</f>
        <v>0</v>
      </c>
      <c r="O31" s="90">
        <f t="shared" si="2"/>
        <v>0</v>
      </c>
    </row>
    <row r="39" spans="2:3" ht="12">
      <c r="B39" s="109" t="s">
        <v>29</v>
      </c>
      <c r="C39" s="109"/>
    </row>
    <row r="40" ht="5.25" customHeight="1"/>
    <row r="41" spans="2:3" ht="12">
      <c r="B41" s="108" t="s">
        <v>30</v>
      </c>
      <c r="C41" s="108"/>
    </row>
    <row r="43" ht="13.5">
      <c r="B43" s="30" t="s">
        <v>31</v>
      </c>
    </row>
  </sheetData>
  <sheetProtection/>
  <mergeCells count="20">
    <mergeCell ref="H20:N20"/>
    <mergeCell ref="F10:G10"/>
    <mergeCell ref="O5:P5"/>
    <mergeCell ref="C19:O19"/>
    <mergeCell ref="C4:Q4"/>
    <mergeCell ref="K5:N5"/>
    <mergeCell ref="C6:C7"/>
    <mergeCell ref="E6:E7"/>
    <mergeCell ref="F6:J6"/>
    <mergeCell ref="C5:J5"/>
    <mergeCell ref="B41:C41"/>
    <mergeCell ref="B39:C39"/>
    <mergeCell ref="Q5:Q8"/>
    <mergeCell ref="O21:O22"/>
    <mergeCell ref="F8:J8"/>
    <mergeCell ref="C20:G20"/>
    <mergeCell ref="P6:P7"/>
    <mergeCell ref="O6:O7"/>
    <mergeCell ref="D6:D7"/>
    <mergeCell ref="K6:N6"/>
  </mergeCells>
  <printOptions/>
  <pageMargins left="0" right="0" top="0.72" bottom="0.65" header="0.5118110236220472" footer="0.2"/>
  <pageSetup fitToHeight="1" fitToWidth="1" horizontalDpi="300" verticalDpi="300" orientation="landscape" paperSize="9" scale="78"/>
  <ignoredErrors>
    <ignoredError sqref="C8:F8 K8:M8 P8 N8" twoDigitTextYea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zoomScalePageLayoutView="0" workbookViewId="0" topLeftCell="A1">
      <selection activeCell="Y11" sqref="Y11"/>
    </sheetView>
  </sheetViews>
  <sheetFormatPr defaultColWidth="11.421875" defaultRowHeight="12.75"/>
  <sheetData>
    <row r="2" spans="4:25" ht="12.75">
      <c r="D2" s="137" t="s">
        <v>0</v>
      </c>
      <c r="E2" s="137"/>
      <c r="F2" s="137"/>
      <c r="G2" s="137"/>
      <c r="H2" s="137"/>
      <c r="I2" s="137" t="s">
        <v>46</v>
      </c>
      <c r="J2" s="137"/>
      <c r="K2" s="137"/>
      <c r="L2" s="137"/>
      <c r="N2" s="135" t="s">
        <v>25</v>
      </c>
      <c r="O2" s="135"/>
      <c r="P2" s="135"/>
      <c r="Q2" s="135"/>
      <c r="R2" s="135"/>
      <c r="S2" s="135" t="s">
        <v>27</v>
      </c>
      <c r="T2" s="135"/>
      <c r="U2" s="135"/>
      <c r="V2" s="135"/>
      <c r="W2" s="135"/>
      <c r="X2" s="135"/>
      <c r="Y2" s="135"/>
    </row>
    <row r="3" spans="1:25" ht="60.75" thickBot="1">
      <c r="A3" s="99" t="s">
        <v>48</v>
      </c>
      <c r="B3" s="97" t="s">
        <v>51</v>
      </c>
      <c r="C3" s="98" t="s">
        <v>54</v>
      </c>
      <c r="D3" s="33" t="s">
        <v>52</v>
      </c>
      <c r="E3" s="33" t="s">
        <v>49</v>
      </c>
      <c r="F3" s="33" t="s">
        <v>55</v>
      </c>
      <c r="G3" s="33" t="s">
        <v>56</v>
      </c>
      <c r="H3" s="51" t="s">
        <v>36</v>
      </c>
      <c r="I3" s="43" t="s">
        <v>64</v>
      </c>
      <c r="J3" s="34" t="s">
        <v>65</v>
      </c>
      <c r="K3" s="34" t="s">
        <v>39</v>
      </c>
      <c r="L3" s="63" t="s">
        <v>38</v>
      </c>
      <c r="M3" s="100" t="s">
        <v>42</v>
      </c>
      <c r="N3" s="86" t="s">
        <v>18</v>
      </c>
      <c r="O3" s="85" t="s">
        <v>53</v>
      </c>
      <c r="P3" s="88" t="s">
        <v>50</v>
      </c>
      <c r="Q3" s="88" t="s">
        <v>57</v>
      </c>
      <c r="R3" s="96" t="s">
        <v>76</v>
      </c>
      <c r="S3" s="86" t="s">
        <v>33</v>
      </c>
      <c r="T3" s="88" t="s">
        <v>32</v>
      </c>
      <c r="U3" s="88" t="s">
        <v>34</v>
      </c>
      <c r="V3" s="88" t="s">
        <v>35</v>
      </c>
      <c r="W3" s="88" t="s">
        <v>59</v>
      </c>
      <c r="X3" s="88" t="s">
        <v>61</v>
      </c>
      <c r="Y3" s="87" t="s">
        <v>20</v>
      </c>
    </row>
    <row r="4" spans="1:25" ht="14.25" thickBot="1" thickTop="1">
      <c r="A4" s="76">
        <v>35.7</v>
      </c>
      <c r="B4" s="77">
        <v>1.8</v>
      </c>
      <c r="C4" s="77">
        <v>2</v>
      </c>
      <c r="D4" s="69">
        <v>13295</v>
      </c>
      <c r="E4" s="69">
        <v>1.9</v>
      </c>
      <c r="F4" s="69">
        <v>3150</v>
      </c>
      <c r="G4" s="69">
        <v>7000</v>
      </c>
      <c r="H4" s="69">
        <v>19.7</v>
      </c>
      <c r="I4" s="69">
        <v>62</v>
      </c>
      <c r="J4" s="69">
        <v>38.6</v>
      </c>
      <c r="K4" s="69">
        <v>11.1</v>
      </c>
      <c r="L4" s="69">
        <v>4</v>
      </c>
      <c r="M4" s="69">
        <v>477</v>
      </c>
      <c r="N4" s="69">
        <v>2.5</v>
      </c>
      <c r="O4" s="69">
        <v>0.1</v>
      </c>
      <c r="P4" s="69">
        <v>0.5</v>
      </c>
      <c r="Q4" s="69">
        <v>0.1</v>
      </c>
      <c r="R4" s="69">
        <v>9.2</v>
      </c>
      <c r="S4" s="69">
        <v>1391</v>
      </c>
      <c r="T4" s="69">
        <v>10</v>
      </c>
      <c r="U4" s="69">
        <v>16</v>
      </c>
      <c r="V4" s="69">
        <v>11.3</v>
      </c>
      <c r="W4" s="69">
        <v>6.7</v>
      </c>
      <c r="X4" s="69">
        <v>4.6</v>
      </c>
      <c r="Y4" s="69">
        <v>8.3</v>
      </c>
    </row>
    <row r="8" spans="3:6" ht="12.75">
      <c r="C8" s="136"/>
      <c r="F8" s="103">
        <f>D4+E4+F4+G4+H4+I4+S4</f>
        <v>24919.600000000002</v>
      </c>
    </row>
    <row r="9" ht="12.75">
      <c r="C9" s="122"/>
    </row>
  </sheetData>
  <sheetProtection/>
  <mergeCells count="5">
    <mergeCell ref="S2:Y2"/>
    <mergeCell ref="C8:C9"/>
    <mergeCell ref="D2:H2"/>
    <mergeCell ref="I2:L2"/>
    <mergeCell ref="N2:R2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P14" sqref="P14"/>
    </sheetView>
  </sheetViews>
  <sheetFormatPr defaultColWidth="11.421875" defaultRowHeight="12.75"/>
  <sheetData>
    <row r="3" spans="1:13" ht="24.75" thickBot="1">
      <c r="A3" s="99" t="s">
        <v>48</v>
      </c>
      <c r="B3" s="97" t="s">
        <v>51</v>
      </c>
      <c r="C3" s="98" t="s">
        <v>54</v>
      </c>
      <c r="D3" s="34" t="s">
        <v>65</v>
      </c>
      <c r="E3" s="34" t="s">
        <v>39</v>
      </c>
      <c r="F3" s="63" t="s">
        <v>38</v>
      </c>
      <c r="G3" s="100" t="s">
        <v>42</v>
      </c>
      <c r="H3" s="86" t="s">
        <v>18</v>
      </c>
      <c r="I3" s="85" t="s">
        <v>53</v>
      </c>
      <c r="J3" s="88" t="s">
        <v>50</v>
      </c>
      <c r="K3" s="88" t="s">
        <v>57</v>
      </c>
      <c r="L3" s="96" t="s">
        <v>44</v>
      </c>
      <c r="M3" s="102" t="s">
        <v>45</v>
      </c>
    </row>
    <row r="4" spans="1:13" ht="14.25" thickBot="1" thickTop="1">
      <c r="A4" s="76">
        <v>35.7</v>
      </c>
      <c r="B4" s="77">
        <v>1.8</v>
      </c>
      <c r="C4" s="77">
        <v>2</v>
      </c>
      <c r="D4" s="69">
        <v>38.6</v>
      </c>
      <c r="E4" s="69">
        <v>11.1</v>
      </c>
      <c r="F4" s="69">
        <v>4</v>
      </c>
      <c r="G4" s="69">
        <v>477</v>
      </c>
      <c r="H4" s="69">
        <v>2.5</v>
      </c>
      <c r="I4" s="69">
        <v>0.1</v>
      </c>
      <c r="J4" s="69">
        <v>0.5</v>
      </c>
      <c r="K4" s="69">
        <v>0.1</v>
      </c>
      <c r="L4" s="69">
        <v>13.8</v>
      </c>
      <c r="M4" s="69">
        <v>42.3</v>
      </c>
    </row>
    <row r="27" spans="1:14" ht="24.75" thickBot="1">
      <c r="A27" s="99" t="s">
        <v>48</v>
      </c>
      <c r="B27" s="97" t="s">
        <v>51</v>
      </c>
      <c r="C27" s="98" t="s">
        <v>54</v>
      </c>
      <c r="D27" s="34" t="s">
        <v>65</v>
      </c>
      <c r="E27" s="34" t="s">
        <v>39</v>
      </c>
      <c r="F27" s="63" t="s">
        <v>38</v>
      </c>
      <c r="G27" s="100" t="s">
        <v>42</v>
      </c>
      <c r="H27" s="86" t="s">
        <v>18</v>
      </c>
      <c r="I27" s="85" t="s">
        <v>53</v>
      </c>
      <c r="J27" s="88" t="s">
        <v>50</v>
      </c>
      <c r="K27" s="88" t="s">
        <v>57</v>
      </c>
      <c r="L27" s="96" t="s">
        <v>44</v>
      </c>
      <c r="M27" s="102" t="s">
        <v>45</v>
      </c>
      <c r="N27" s="101" t="s">
        <v>43</v>
      </c>
    </row>
    <row r="28" spans="1:14" ht="14.25" thickBot="1" thickTop="1">
      <c r="A28" s="76">
        <v>35.7</v>
      </c>
      <c r="B28" s="77">
        <v>1.8</v>
      </c>
      <c r="C28" s="77">
        <v>2</v>
      </c>
      <c r="D28" s="69">
        <v>38.6</v>
      </c>
      <c r="E28" s="69">
        <v>11.1</v>
      </c>
      <c r="F28" s="69">
        <v>4</v>
      </c>
      <c r="G28" s="69">
        <v>477</v>
      </c>
      <c r="H28" s="69">
        <v>2.5</v>
      </c>
      <c r="I28" s="69">
        <v>0.1</v>
      </c>
      <c r="J28" s="69">
        <v>0.5</v>
      </c>
      <c r="K28" s="69">
        <v>0.1</v>
      </c>
      <c r="L28" s="69">
        <v>13.8</v>
      </c>
      <c r="M28" s="69">
        <v>42.3</v>
      </c>
      <c r="N28" s="103">
        <v>24919.6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9"/>
  <sheetViews>
    <sheetView tabSelected="1"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B3" sqref="B3:B37"/>
    </sheetView>
  </sheetViews>
  <sheetFormatPr defaultColWidth="11.421875" defaultRowHeight="12.75"/>
  <cols>
    <col min="1" max="1" width="19.28125" style="4" customWidth="1"/>
    <col min="2" max="2" width="10.421875" style="4" customWidth="1"/>
    <col min="3" max="3" width="6.421875" style="4" customWidth="1"/>
    <col min="4" max="4" width="29.421875" style="4" customWidth="1"/>
    <col min="5" max="5" width="22.00390625" style="4" customWidth="1"/>
    <col min="6" max="6" width="8.8515625" style="4" customWidth="1"/>
    <col min="7" max="7" width="11.421875" style="4" customWidth="1"/>
    <col min="8" max="8" width="23.00390625" style="12" customWidth="1"/>
    <col min="9" max="9" width="13.28125" style="4" customWidth="1"/>
    <col min="10" max="10" width="14.7109375" style="4" customWidth="1"/>
    <col min="11" max="11" width="27.28125" style="12" customWidth="1"/>
    <col min="12" max="12" width="16.28125" style="23" customWidth="1"/>
    <col min="13" max="13" width="10.8515625" style="23" customWidth="1"/>
    <col min="14" max="14" width="6.140625" style="23" customWidth="1"/>
    <col min="15" max="15" width="15.00390625" style="5" customWidth="1"/>
    <col min="16" max="16" width="13.00390625" style="6" customWidth="1"/>
    <col min="17" max="17" width="11.8515625" style="5" bestFit="1" customWidth="1"/>
    <col min="18" max="18" width="10.421875" style="20" customWidth="1"/>
    <col min="19" max="19" width="7.421875" style="4" customWidth="1"/>
    <col min="20" max="16384" width="11.421875" style="4" customWidth="1"/>
  </cols>
  <sheetData>
    <row r="1" spans="8:18" ht="12.75">
      <c r="H1" s="138" t="s">
        <v>95</v>
      </c>
      <c r="I1" s="139"/>
      <c r="J1" s="139"/>
      <c r="K1" s="138" t="s">
        <v>94</v>
      </c>
      <c r="L1" s="139"/>
      <c r="M1" s="139"/>
      <c r="N1" s="139"/>
      <c r="O1" s="139"/>
      <c r="P1" s="139"/>
      <c r="Q1" s="140"/>
      <c r="R1" s="15"/>
    </row>
    <row r="2" spans="1:19" s="1" customFormat="1" ht="14.25" customHeight="1">
      <c r="A2" s="1" t="s">
        <v>121</v>
      </c>
      <c r="B2" s="1" t="s">
        <v>120</v>
      </c>
      <c r="C2" s="1" t="s">
        <v>119</v>
      </c>
      <c r="D2" s="1" t="s">
        <v>88</v>
      </c>
      <c r="E2" s="1" t="s">
        <v>89</v>
      </c>
      <c r="F2" s="1" t="s">
        <v>90</v>
      </c>
      <c r="G2" s="1" t="s">
        <v>68</v>
      </c>
      <c r="H2" s="11" t="s">
        <v>91</v>
      </c>
      <c r="I2" s="1" t="s">
        <v>93</v>
      </c>
      <c r="J2" s="1" t="s">
        <v>104</v>
      </c>
      <c r="K2" s="11" t="s">
        <v>117</v>
      </c>
      <c r="L2" s="22" t="s">
        <v>118</v>
      </c>
      <c r="M2" s="22" t="s">
        <v>120</v>
      </c>
      <c r="N2" s="22" t="s">
        <v>119</v>
      </c>
      <c r="O2" s="2" t="s">
        <v>93</v>
      </c>
      <c r="P2" s="3" t="s">
        <v>66</v>
      </c>
      <c r="Q2" s="1" t="s">
        <v>104</v>
      </c>
      <c r="R2" s="16" t="s">
        <v>67</v>
      </c>
      <c r="S2" s="1" t="s">
        <v>87</v>
      </c>
    </row>
    <row r="3" spans="3:19" ht="12.75">
      <c r="C3" s="4">
        <v>61</v>
      </c>
      <c r="D3" s="4" t="s">
        <v>73</v>
      </c>
      <c r="E3" s="4" t="s">
        <v>73</v>
      </c>
      <c r="F3" s="6">
        <v>3.85</v>
      </c>
      <c r="G3" s="4" t="s">
        <v>69</v>
      </c>
      <c r="H3" s="12" t="s">
        <v>92</v>
      </c>
      <c r="I3" s="5">
        <v>1200</v>
      </c>
      <c r="J3" s="5">
        <f aca="true" t="shared" si="0" ref="J3:J19">I3/F3</f>
        <v>311.68831168831167</v>
      </c>
      <c r="K3" s="12" t="s">
        <v>74</v>
      </c>
      <c r="N3" s="23">
        <v>14</v>
      </c>
      <c r="O3" s="5">
        <v>0</v>
      </c>
      <c r="P3" s="5">
        <v>-3782</v>
      </c>
      <c r="Q3" s="5">
        <f aca="true" t="shared" si="1" ref="Q3:Q14">(O3+P3)/F3</f>
        <v>-982.3376623376623</v>
      </c>
      <c r="R3" s="17">
        <f aca="true" t="shared" si="2" ref="R3:R8">$Q3+$J3</f>
        <v>-670.6493506493507</v>
      </c>
      <c r="S3" s="4">
        <v>2008</v>
      </c>
    </row>
    <row r="4" spans="3:19" ht="12.75">
      <c r="C4" s="4">
        <v>61</v>
      </c>
      <c r="D4" s="4" t="s">
        <v>54</v>
      </c>
      <c r="E4" s="4" t="s">
        <v>54</v>
      </c>
      <c r="F4" s="6">
        <v>2</v>
      </c>
      <c r="G4" s="4" t="s">
        <v>69</v>
      </c>
      <c r="H4" s="12" t="s">
        <v>96</v>
      </c>
      <c r="I4" s="5">
        <f>868+80</f>
        <v>948</v>
      </c>
      <c r="J4" s="5">
        <f t="shared" si="0"/>
        <v>474</v>
      </c>
      <c r="K4" s="12" t="s">
        <v>77</v>
      </c>
      <c r="N4" s="23">
        <v>61</v>
      </c>
      <c r="O4" s="5">
        <v>90</v>
      </c>
      <c r="P4" s="5">
        <v>0</v>
      </c>
      <c r="Q4" s="5">
        <f t="shared" si="1"/>
        <v>45</v>
      </c>
      <c r="R4" s="17">
        <f t="shared" si="2"/>
        <v>519</v>
      </c>
      <c r="S4" s="4">
        <v>2008</v>
      </c>
    </row>
    <row r="5" spans="3:19" ht="12.75">
      <c r="C5" s="4">
        <v>61</v>
      </c>
      <c r="D5" s="4" t="s">
        <v>82</v>
      </c>
      <c r="E5" s="4" t="s">
        <v>82</v>
      </c>
      <c r="F5" s="6">
        <v>0.28</v>
      </c>
      <c r="G5" s="4" t="s">
        <v>69</v>
      </c>
      <c r="H5" s="12" t="s">
        <v>92</v>
      </c>
      <c r="I5" s="5">
        <v>1200</v>
      </c>
      <c r="J5" s="5">
        <f t="shared" si="0"/>
        <v>4285.714285714285</v>
      </c>
      <c r="K5" s="12" t="s">
        <v>74</v>
      </c>
      <c r="N5" s="23">
        <v>14</v>
      </c>
      <c r="O5" s="5">
        <v>0</v>
      </c>
      <c r="P5" s="5">
        <v>-672</v>
      </c>
      <c r="Q5" s="5">
        <f t="shared" si="1"/>
        <v>-2399.9999999999995</v>
      </c>
      <c r="R5" s="17">
        <f t="shared" si="2"/>
        <v>1885.7142857142858</v>
      </c>
      <c r="S5" s="4">
        <v>2008</v>
      </c>
    </row>
    <row r="6" spans="3:19" ht="12.75">
      <c r="C6" s="4">
        <v>61</v>
      </c>
      <c r="D6" s="4" t="s">
        <v>97</v>
      </c>
      <c r="E6" s="4" t="s">
        <v>97</v>
      </c>
      <c r="F6" s="6">
        <v>10.52</v>
      </c>
      <c r="G6" s="4" t="s">
        <v>69</v>
      </c>
      <c r="H6" s="12" t="s">
        <v>92</v>
      </c>
      <c r="I6" s="5">
        <v>1200</v>
      </c>
      <c r="J6" s="5">
        <f t="shared" si="0"/>
        <v>114.06844106463879</v>
      </c>
      <c r="K6" s="12" t="s">
        <v>74</v>
      </c>
      <c r="N6" s="23">
        <v>14</v>
      </c>
      <c r="O6" s="5">
        <v>0</v>
      </c>
      <c r="P6" s="5">
        <v>-1355</v>
      </c>
      <c r="Q6" s="5">
        <f t="shared" si="1"/>
        <v>-128.8022813688213</v>
      </c>
      <c r="R6" s="17">
        <f t="shared" si="2"/>
        <v>-14.733840304182507</v>
      </c>
      <c r="S6" s="4">
        <v>2008</v>
      </c>
    </row>
    <row r="7" spans="3:19" ht="12.75">
      <c r="C7" s="4">
        <v>61</v>
      </c>
      <c r="D7" s="4" t="s">
        <v>83</v>
      </c>
      <c r="E7" s="4" t="s">
        <v>98</v>
      </c>
      <c r="F7" s="6">
        <v>60</v>
      </c>
      <c r="G7" s="4" t="s">
        <v>69</v>
      </c>
      <c r="H7" s="12" t="s">
        <v>96</v>
      </c>
      <c r="I7" s="5">
        <f>2781+1167</f>
        <v>3948</v>
      </c>
      <c r="J7" s="5">
        <f t="shared" si="0"/>
        <v>65.8</v>
      </c>
      <c r="K7" s="12" t="s">
        <v>77</v>
      </c>
      <c r="N7" s="23">
        <v>61</v>
      </c>
      <c r="O7" s="5">
        <v>4402</v>
      </c>
      <c r="P7" s="5">
        <v>0</v>
      </c>
      <c r="Q7" s="5">
        <f t="shared" si="1"/>
        <v>73.36666666666666</v>
      </c>
      <c r="R7" s="17">
        <f t="shared" si="2"/>
        <v>139.16666666666666</v>
      </c>
      <c r="S7" s="4">
        <v>2008</v>
      </c>
    </row>
    <row r="8" spans="3:19" ht="12.75">
      <c r="C8" s="4">
        <v>61</v>
      </c>
      <c r="D8" s="4" t="s">
        <v>83</v>
      </c>
      <c r="E8" s="4" t="s">
        <v>63</v>
      </c>
      <c r="F8" s="6">
        <v>60</v>
      </c>
      <c r="G8" s="4" t="s">
        <v>69</v>
      </c>
      <c r="H8" s="12" t="s">
        <v>96</v>
      </c>
      <c r="I8" s="5">
        <f>2781+1167</f>
        <v>3948</v>
      </c>
      <c r="J8" s="5">
        <f t="shared" si="0"/>
        <v>65.8</v>
      </c>
      <c r="K8" s="12" t="s">
        <v>77</v>
      </c>
      <c r="N8" s="23">
        <v>61</v>
      </c>
      <c r="O8" s="5">
        <v>4402</v>
      </c>
      <c r="P8" s="5">
        <v>0</v>
      </c>
      <c r="Q8" s="5">
        <f t="shared" si="1"/>
        <v>73.36666666666666</v>
      </c>
      <c r="R8" s="17">
        <f t="shared" si="2"/>
        <v>139.16666666666666</v>
      </c>
      <c r="S8" s="4">
        <v>2008</v>
      </c>
    </row>
    <row r="9" spans="3:19" ht="12.75">
      <c r="C9" s="4">
        <v>50</v>
      </c>
      <c r="D9" s="4" t="s">
        <v>84</v>
      </c>
      <c r="E9" s="4" t="s">
        <v>76</v>
      </c>
      <c r="F9" s="6">
        <v>3.5</v>
      </c>
      <c r="G9" s="4" t="s">
        <v>69</v>
      </c>
      <c r="H9" s="12" t="s">
        <v>92</v>
      </c>
      <c r="I9" s="5">
        <v>155</v>
      </c>
      <c r="J9" s="5">
        <f t="shared" si="0"/>
        <v>44.285714285714285</v>
      </c>
      <c r="K9" s="12" t="s">
        <v>74</v>
      </c>
      <c r="N9" s="23">
        <v>50</v>
      </c>
      <c r="O9" s="5">
        <v>0</v>
      </c>
      <c r="P9" s="5">
        <v>0</v>
      </c>
      <c r="Q9" s="5">
        <f t="shared" si="1"/>
        <v>0</v>
      </c>
      <c r="R9" s="17">
        <f aca="true" t="shared" si="3" ref="R9:R18">O9-P9</f>
        <v>0</v>
      </c>
      <c r="S9" s="4">
        <v>2008</v>
      </c>
    </row>
    <row r="10" spans="3:19" ht="12.75">
      <c r="C10" s="4">
        <v>50</v>
      </c>
      <c r="D10" s="4" t="s">
        <v>65</v>
      </c>
      <c r="E10" s="4" t="s">
        <v>65</v>
      </c>
      <c r="F10" s="6">
        <v>2</v>
      </c>
      <c r="G10" s="4" t="s">
        <v>69</v>
      </c>
      <c r="H10" s="12" t="s">
        <v>92</v>
      </c>
      <c r="I10" s="5">
        <v>691</v>
      </c>
      <c r="J10" s="5">
        <f t="shared" si="0"/>
        <v>345.5</v>
      </c>
      <c r="K10" s="12" t="s">
        <v>74</v>
      </c>
      <c r="O10" s="5">
        <v>0</v>
      </c>
      <c r="P10" s="5">
        <v>0</v>
      </c>
      <c r="Q10" s="5">
        <f t="shared" si="1"/>
        <v>0</v>
      </c>
      <c r="R10" s="17">
        <f t="shared" si="3"/>
        <v>0</v>
      </c>
      <c r="S10" s="4">
        <v>2008</v>
      </c>
    </row>
    <row r="11" spans="3:19" ht="12.75">
      <c r="C11" s="4">
        <v>50</v>
      </c>
      <c r="D11" s="4" t="s">
        <v>83</v>
      </c>
      <c r="E11" s="4" t="s">
        <v>63</v>
      </c>
      <c r="F11" s="6">
        <v>135</v>
      </c>
      <c r="G11" s="4" t="s">
        <v>69</v>
      </c>
      <c r="H11" s="12" t="s">
        <v>92</v>
      </c>
      <c r="I11" s="5">
        <f>(19005+549)</f>
        <v>19554</v>
      </c>
      <c r="J11" s="5">
        <f t="shared" si="0"/>
        <v>144.84444444444443</v>
      </c>
      <c r="K11" s="12" t="s">
        <v>99</v>
      </c>
      <c r="N11" s="23">
        <v>50</v>
      </c>
      <c r="O11" s="5">
        <f>(8289+1102)</f>
        <v>9391</v>
      </c>
      <c r="P11" s="5">
        <v>0</v>
      </c>
      <c r="Q11" s="5">
        <f t="shared" si="1"/>
        <v>69.56296296296296</v>
      </c>
      <c r="R11" s="17">
        <f t="shared" si="3"/>
        <v>9391</v>
      </c>
      <c r="S11" s="4">
        <v>2008</v>
      </c>
    </row>
    <row r="12" spans="3:19" ht="12.75">
      <c r="C12" s="4">
        <v>50</v>
      </c>
      <c r="D12" s="4" t="s">
        <v>101</v>
      </c>
      <c r="E12" s="4" t="s">
        <v>71</v>
      </c>
      <c r="F12" s="6">
        <v>0.738</v>
      </c>
      <c r="G12" s="4" t="s">
        <v>69</v>
      </c>
      <c r="H12" s="12" t="s">
        <v>92</v>
      </c>
      <c r="I12" s="5">
        <v>138</v>
      </c>
      <c r="J12" s="5">
        <f t="shared" si="0"/>
        <v>186.9918699186992</v>
      </c>
      <c r="K12" s="12" t="s">
        <v>100</v>
      </c>
      <c r="N12" s="23">
        <v>35</v>
      </c>
      <c r="O12" s="5">
        <f>195+216+85</f>
        <v>496</v>
      </c>
      <c r="P12" s="5">
        <v>0</v>
      </c>
      <c r="Q12" s="5">
        <f t="shared" si="1"/>
        <v>672.0867208672087</v>
      </c>
      <c r="R12" s="17">
        <f t="shared" si="3"/>
        <v>496</v>
      </c>
      <c r="S12" s="4">
        <v>2008</v>
      </c>
    </row>
    <row r="13" spans="3:19" ht="12.75">
      <c r="C13" s="4">
        <v>50</v>
      </c>
      <c r="D13" s="4" t="s">
        <v>102</v>
      </c>
      <c r="E13" s="4" t="s">
        <v>86</v>
      </c>
      <c r="F13" s="6">
        <v>0.242</v>
      </c>
      <c r="G13" s="4" t="s">
        <v>69</v>
      </c>
      <c r="H13" s="12" t="s">
        <v>92</v>
      </c>
      <c r="I13" s="5">
        <v>79</v>
      </c>
      <c r="J13" s="5">
        <f t="shared" si="0"/>
        <v>326.44628099173553</v>
      </c>
      <c r="K13" s="12" t="s">
        <v>100</v>
      </c>
      <c r="N13" s="23">
        <v>35</v>
      </c>
      <c r="O13" s="5">
        <f>216+87.12</f>
        <v>303.12</v>
      </c>
      <c r="P13" s="5">
        <v>0</v>
      </c>
      <c r="Q13" s="5">
        <f t="shared" si="1"/>
        <v>1252.5619834710744</v>
      </c>
      <c r="R13" s="17">
        <f t="shared" si="3"/>
        <v>303.12</v>
      </c>
      <c r="S13" s="4">
        <v>2008</v>
      </c>
    </row>
    <row r="14" spans="3:19" ht="12.75">
      <c r="C14" s="4">
        <v>50</v>
      </c>
      <c r="D14" s="4" t="s">
        <v>113</v>
      </c>
      <c r="E14" s="4" t="s">
        <v>71</v>
      </c>
      <c r="F14" s="6">
        <v>300</v>
      </c>
      <c r="G14" s="4" t="s">
        <v>103</v>
      </c>
      <c r="H14" s="12" t="s">
        <v>92</v>
      </c>
      <c r="I14" s="5">
        <v>120</v>
      </c>
      <c r="J14" s="5">
        <f t="shared" si="0"/>
        <v>0.4</v>
      </c>
      <c r="K14" s="12" t="s">
        <v>111</v>
      </c>
      <c r="N14" s="23">
        <v>35</v>
      </c>
      <c r="O14" s="5">
        <v>0</v>
      </c>
      <c r="P14" s="5">
        <v>0</v>
      </c>
      <c r="Q14" s="5">
        <f t="shared" si="1"/>
        <v>0</v>
      </c>
      <c r="R14" s="21">
        <f t="shared" si="3"/>
        <v>0</v>
      </c>
      <c r="S14" s="4">
        <v>2008</v>
      </c>
    </row>
    <row r="15" spans="3:19" ht="12.75">
      <c r="C15" s="4">
        <v>50</v>
      </c>
      <c r="D15" s="4" t="s">
        <v>105</v>
      </c>
      <c r="E15" s="4" t="s">
        <v>106</v>
      </c>
      <c r="F15" s="6">
        <v>12.7</v>
      </c>
      <c r="G15" s="4" t="s">
        <v>69</v>
      </c>
      <c r="H15" s="12" t="s">
        <v>108</v>
      </c>
      <c r="I15" s="5">
        <v>3520</v>
      </c>
      <c r="J15" s="5">
        <f t="shared" si="0"/>
        <v>277.1653543307087</v>
      </c>
      <c r="K15" s="12" t="s">
        <v>107</v>
      </c>
      <c r="O15" s="5">
        <v>2057</v>
      </c>
      <c r="P15" s="5">
        <v>0</v>
      </c>
      <c r="Q15" s="5">
        <f aca="true" t="shared" si="4" ref="Q15:Q20">(O15+P15)/F15</f>
        <v>161.96850393700788</v>
      </c>
      <c r="R15" s="17">
        <f t="shared" si="3"/>
        <v>2057</v>
      </c>
      <c r="S15" s="4">
        <v>2008</v>
      </c>
    </row>
    <row r="16" spans="3:19" ht="12.75">
      <c r="C16" s="4">
        <v>50</v>
      </c>
      <c r="D16" s="4" t="s">
        <v>78</v>
      </c>
      <c r="E16" s="4" t="s">
        <v>109</v>
      </c>
      <c r="F16" s="6">
        <v>380</v>
      </c>
      <c r="G16" s="4" t="s">
        <v>69</v>
      </c>
      <c r="H16" s="12" t="s">
        <v>108</v>
      </c>
      <c r="I16" s="5">
        <v>4433</v>
      </c>
      <c r="J16" s="5">
        <f t="shared" si="0"/>
        <v>11.66578947368421</v>
      </c>
      <c r="K16" s="12" t="s">
        <v>110</v>
      </c>
      <c r="O16" s="5">
        <f>6439+18711</f>
        <v>25150</v>
      </c>
      <c r="P16" s="5">
        <v>0</v>
      </c>
      <c r="Q16" s="5">
        <f t="shared" si="4"/>
        <v>66.1842105263158</v>
      </c>
      <c r="R16" s="17">
        <f t="shared" si="3"/>
        <v>25150</v>
      </c>
      <c r="S16" s="4">
        <v>2008</v>
      </c>
    </row>
    <row r="17" spans="3:19" ht="12.75">
      <c r="C17" s="4">
        <v>50</v>
      </c>
      <c r="D17" s="4" t="s">
        <v>97</v>
      </c>
      <c r="E17" s="4" t="s">
        <v>97</v>
      </c>
      <c r="F17" s="6">
        <v>3.5</v>
      </c>
      <c r="G17" s="4" t="s">
        <v>69</v>
      </c>
      <c r="H17" s="12" t="s">
        <v>108</v>
      </c>
      <c r="I17" s="5">
        <v>307</v>
      </c>
      <c r="J17" s="5">
        <f t="shared" si="0"/>
        <v>87.71428571428571</v>
      </c>
      <c r="K17" s="12" t="s">
        <v>74</v>
      </c>
      <c r="O17" s="5">
        <v>0</v>
      </c>
      <c r="P17" s="5">
        <v>0</v>
      </c>
      <c r="Q17" s="5">
        <f t="shared" si="4"/>
        <v>0</v>
      </c>
      <c r="R17" s="21">
        <f t="shared" si="3"/>
        <v>0</v>
      </c>
      <c r="S17" s="4">
        <v>2008</v>
      </c>
    </row>
    <row r="18" spans="3:19" ht="12.75">
      <c r="C18" s="4">
        <v>50</v>
      </c>
      <c r="D18" s="4" t="s">
        <v>78</v>
      </c>
      <c r="E18" s="4" t="s">
        <v>52</v>
      </c>
      <c r="F18" s="6">
        <v>96</v>
      </c>
      <c r="G18" s="4" t="s">
        <v>69</v>
      </c>
      <c r="H18" s="12" t="s">
        <v>108</v>
      </c>
      <c r="I18" s="5">
        <v>0</v>
      </c>
      <c r="J18" s="5">
        <v>0</v>
      </c>
      <c r="K18" s="12" t="s">
        <v>112</v>
      </c>
      <c r="O18" s="5">
        <f>1637+2123</f>
        <v>3760</v>
      </c>
      <c r="P18" s="5">
        <v>0</v>
      </c>
      <c r="Q18" s="5">
        <f t="shared" si="4"/>
        <v>39.166666666666664</v>
      </c>
      <c r="R18" s="19">
        <f t="shared" si="3"/>
        <v>3760</v>
      </c>
      <c r="S18" s="4">
        <v>2008</v>
      </c>
    </row>
    <row r="19" spans="3:19" ht="12.75">
      <c r="C19" s="4">
        <v>50</v>
      </c>
      <c r="D19" s="4" t="s">
        <v>84</v>
      </c>
      <c r="E19" s="4" t="s">
        <v>76</v>
      </c>
      <c r="F19" s="6">
        <v>0.757</v>
      </c>
      <c r="G19" s="4" t="s">
        <v>69</v>
      </c>
      <c r="H19" s="12" t="s">
        <v>92</v>
      </c>
      <c r="I19" s="5">
        <v>870</v>
      </c>
      <c r="J19" s="5">
        <f t="shared" si="0"/>
        <v>1149.2734478203436</v>
      </c>
      <c r="K19" s="12" t="s">
        <v>100</v>
      </c>
      <c r="O19" s="5">
        <v>335.28</v>
      </c>
      <c r="P19" s="5">
        <v>0</v>
      </c>
      <c r="Q19" s="5">
        <f t="shared" si="4"/>
        <v>442.9062087186261</v>
      </c>
      <c r="R19" s="19">
        <f>O19-P19</f>
        <v>335.28</v>
      </c>
      <c r="S19" s="4">
        <v>2008</v>
      </c>
    </row>
    <row r="20" spans="3:19" ht="12.75">
      <c r="C20" s="4">
        <v>50</v>
      </c>
      <c r="D20" s="4" t="s">
        <v>114</v>
      </c>
      <c r="E20" s="4" t="s">
        <v>115</v>
      </c>
      <c r="F20" s="6">
        <v>3.957</v>
      </c>
      <c r="G20" s="4" t="s">
        <v>69</v>
      </c>
      <c r="H20" s="12" t="s">
        <v>92</v>
      </c>
      <c r="I20" s="5">
        <v>1403</v>
      </c>
      <c r="J20" s="5">
        <f>I20/F20</f>
        <v>354.5615365175638</v>
      </c>
      <c r="K20" s="12" t="s">
        <v>100</v>
      </c>
      <c r="N20" s="23">
        <v>76</v>
      </c>
      <c r="O20" s="5">
        <f>245+730</f>
        <v>975</v>
      </c>
      <c r="P20" s="5">
        <v>0</v>
      </c>
      <c r="Q20" s="5">
        <f t="shared" si="4"/>
        <v>246.39878695981804</v>
      </c>
      <c r="R20" s="19">
        <f>O20-P20</f>
        <v>975</v>
      </c>
      <c r="S20" s="4">
        <v>2008</v>
      </c>
    </row>
    <row r="21" spans="3:19" ht="12.75">
      <c r="C21" s="4">
        <v>50</v>
      </c>
      <c r="D21" s="4" t="s">
        <v>81</v>
      </c>
      <c r="E21" s="4" t="s">
        <v>79</v>
      </c>
      <c r="F21" s="6">
        <v>3.213</v>
      </c>
      <c r="G21" s="4" t="s">
        <v>69</v>
      </c>
      <c r="H21" s="12" t="s">
        <v>92</v>
      </c>
      <c r="I21" s="5">
        <v>1403</v>
      </c>
      <c r="J21" s="5">
        <f>I21/F21</f>
        <v>436.6635543106131</v>
      </c>
      <c r="K21" s="12" t="s">
        <v>100</v>
      </c>
      <c r="N21" s="23">
        <v>76</v>
      </c>
      <c r="O21" s="5" t="s">
        <v>116</v>
      </c>
      <c r="P21" s="5">
        <v>1</v>
      </c>
      <c r="R21" s="19"/>
      <c r="S21" s="4">
        <v>2009</v>
      </c>
    </row>
    <row r="22" spans="3:19" ht="12.75">
      <c r="C22" s="4">
        <v>50</v>
      </c>
      <c r="D22" s="4" t="s">
        <v>113</v>
      </c>
      <c r="E22" s="4" t="s">
        <v>71</v>
      </c>
      <c r="F22" s="6">
        <v>4</v>
      </c>
      <c r="G22" s="4" t="s">
        <v>69</v>
      </c>
      <c r="H22" s="12" t="s">
        <v>92</v>
      </c>
      <c r="I22" s="5">
        <v>1403</v>
      </c>
      <c r="J22" s="5">
        <f>I22/F22</f>
        <v>350.75</v>
      </c>
      <c r="K22" s="12" t="s">
        <v>100</v>
      </c>
      <c r="N22" s="23">
        <v>76</v>
      </c>
      <c r="O22" s="5">
        <f>245+730</f>
        <v>975</v>
      </c>
      <c r="P22" s="5">
        <v>0</v>
      </c>
      <c r="Q22" s="5">
        <f>(O22+P22)/F22</f>
        <v>243.75</v>
      </c>
      <c r="R22" s="19">
        <f>O22-P22</f>
        <v>975</v>
      </c>
      <c r="S22" s="4">
        <v>2008</v>
      </c>
    </row>
    <row r="23" spans="3:19" ht="12.75">
      <c r="C23" s="4">
        <v>50</v>
      </c>
      <c r="D23" s="4" t="s">
        <v>102</v>
      </c>
      <c r="E23" s="4" t="s">
        <v>86</v>
      </c>
      <c r="F23" s="6">
        <v>0.241</v>
      </c>
      <c r="G23" s="4" t="s">
        <v>69</v>
      </c>
      <c r="H23" s="12" t="s">
        <v>92</v>
      </c>
      <c r="I23" s="5">
        <v>290</v>
      </c>
      <c r="J23" s="5">
        <f>I23/F23</f>
        <v>1203.319502074689</v>
      </c>
      <c r="K23" s="12" t="s">
        <v>80</v>
      </c>
      <c r="O23" s="5">
        <v>101.32</v>
      </c>
      <c r="P23" s="5">
        <v>0</v>
      </c>
      <c r="Q23" s="5">
        <f>(O23+P23)/F23</f>
        <v>420.4149377593361</v>
      </c>
      <c r="R23" s="19">
        <f>O23-P23</f>
        <v>101.32</v>
      </c>
      <c r="S23" s="4">
        <v>2008</v>
      </c>
    </row>
    <row r="24" spans="3:19" ht="12.75">
      <c r="C24" s="4">
        <v>50</v>
      </c>
      <c r="D24" s="4" t="s">
        <v>122</v>
      </c>
      <c r="E24" s="4" t="s">
        <v>86</v>
      </c>
      <c r="F24" s="6">
        <v>0.455</v>
      </c>
      <c r="G24" s="4" t="s">
        <v>69</v>
      </c>
      <c r="H24" s="12" t="s">
        <v>92</v>
      </c>
      <c r="I24" s="5">
        <v>0</v>
      </c>
      <c r="J24" s="5">
        <v>0</v>
      </c>
      <c r="K24" s="12" t="s">
        <v>80</v>
      </c>
      <c r="N24" s="23">
        <v>76</v>
      </c>
      <c r="O24" s="5">
        <v>184.46</v>
      </c>
      <c r="P24" s="5">
        <v>0</v>
      </c>
      <c r="Q24" s="5">
        <f>(O24+P24)/F24</f>
        <v>405.4065934065934</v>
      </c>
      <c r="R24" s="19">
        <f>O24-P24</f>
        <v>184.46</v>
      </c>
      <c r="S24" s="4">
        <v>2008</v>
      </c>
    </row>
    <row r="25" spans="3:18" ht="12.75">
      <c r="C25" s="4">
        <v>14</v>
      </c>
      <c r="D25" s="4" t="s">
        <v>85</v>
      </c>
      <c r="E25" s="4" t="s">
        <v>106</v>
      </c>
      <c r="F25" s="6">
        <v>0.8</v>
      </c>
      <c r="G25" s="4" t="s">
        <v>69</v>
      </c>
      <c r="H25" s="12" t="s">
        <v>92</v>
      </c>
      <c r="I25" s="5">
        <v>320</v>
      </c>
      <c r="J25" s="5">
        <f>I25/F25</f>
        <v>400</v>
      </c>
      <c r="K25" s="12" t="s">
        <v>74</v>
      </c>
      <c r="N25" s="23">
        <v>14</v>
      </c>
      <c r="P25" s="5"/>
      <c r="R25" s="19"/>
    </row>
    <row r="26" spans="3:18" ht="12.75">
      <c r="C26" s="4">
        <v>14</v>
      </c>
      <c r="D26" s="4" t="s">
        <v>72</v>
      </c>
      <c r="E26" s="4" t="s">
        <v>72</v>
      </c>
      <c r="F26" s="6">
        <v>1.65</v>
      </c>
      <c r="G26" s="4" t="s">
        <v>69</v>
      </c>
      <c r="H26" s="12" t="s">
        <v>92</v>
      </c>
      <c r="I26" s="5">
        <v>302</v>
      </c>
      <c r="J26" s="5">
        <f>I26/F26</f>
        <v>183.03030303030303</v>
      </c>
      <c r="K26" s="12" t="s">
        <v>75</v>
      </c>
      <c r="N26" s="23">
        <v>35</v>
      </c>
      <c r="P26" s="5"/>
      <c r="R26" s="19"/>
    </row>
    <row r="27" spans="3:18" ht="12.75">
      <c r="C27" s="4">
        <v>14</v>
      </c>
      <c r="D27" s="4" t="s">
        <v>72</v>
      </c>
      <c r="E27" s="4" t="s">
        <v>72</v>
      </c>
      <c r="F27" s="6">
        <v>1.65</v>
      </c>
      <c r="G27" s="4" t="s">
        <v>69</v>
      </c>
      <c r="I27" s="5"/>
      <c r="J27" s="5"/>
      <c r="P27" s="5"/>
      <c r="R27" s="19"/>
    </row>
    <row r="28" spans="3:18" ht="12.75">
      <c r="C28" s="4">
        <v>14</v>
      </c>
      <c r="D28" s="4" t="s">
        <v>58</v>
      </c>
      <c r="E28" s="4" t="s">
        <v>58</v>
      </c>
      <c r="F28" s="6">
        <v>10.22</v>
      </c>
      <c r="G28" s="4" t="s">
        <v>69</v>
      </c>
      <c r="H28" s="12" t="s">
        <v>92</v>
      </c>
      <c r="I28" s="5">
        <v>302</v>
      </c>
      <c r="J28" s="5">
        <f>I28/F28</f>
        <v>29.549902152641877</v>
      </c>
      <c r="K28" s="12" t="s">
        <v>70</v>
      </c>
      <c r="N28" s="23">
        <v>35</v>
      </c>
      <c r="P28" s="5"/>
      <c r="R28" s="19"/>
    </row>
    <row r="29" spans="3:18" ht="12.75">
      <c r="C29" s="4">
        <v>14</v>
      </c>
      <c r="D29" s="4" t="s">
        <v>58</v>
      </c>
      <c r="E29" s="4" t="s">
        <v>58</v>
      </c>
      <c r="F29" s="6">
        <v>10.22</v>
      </c>
      <c r="G29" s="4" t="s">
        <v>69</v>
      </c>
      <c r="I29" s="5"/>
      <c r="J29" s="5"/>
      <c r="P29" s="5"/>
      <c r="R29" s="19"/>
    </row>
    <row r="30" spans="6:18" ht="12.75">
      <c r="F30" s="6"/>
      <c r="I30" s="5"/>
      <c r="J30" s="5"/>
      <c r="P30" s="5"/>
      <c r="R30" s="17"/>
    </row>
    <row r="31" spans="6:18" ht="12.75">
      <c r="F31" s="6"/>
      <c r="I31" s="5"/>
      <c r="J31" s="5"/>
      <c r="P31" s="5"/>
      <c r="R31" s="17"/>
    </row>
    <row r="32" spans="6:18" ht="12.75">
      <c r="F32" s="6"/>
      <c r="I32" s="5"/>
      <c r="J32" s="5"/>
      <c r="P32" s="5"/>
      <c r="R32" s="17"/>
    </row>
    <row r="33" spans="6:18" ht="12.75">
      <c r="F33" s="6"/>
      <c r="I33" s="5"/>
      <c r="J33" s="5"/>
      <c r="P33" s="5"/>
      <c r="R33" s="17"/>
    </row>
    <row r="34" spans="6:18" ht="12.75">
      <c r="F34" s="6"/>
      <c r="I34" s="5"/>
      <c r="J34" s="5"/>
      <c r="P34" s="5"/>
      <c r="R34" s="17"/>
    </row>
    <row r="35" spans="16:18" ht="12.75">
      <c r="P35" s="5"/>
      <c r="R35" s="17"/>
    </row>
    <row r="36" spans="16:18" ht="12.75">
      <c r="P36" s="5"/>
      <c r="R36" s="17"/>
    </row>
    <row r="37" spans="16:18" ht="12.75">
      <c r="P37" s="5"/>
      <c r="R37" s="17"/>
    </row>
    <row r="38" spans="16:18" ht="12.75">
      <c r="P38" s="5"/>
      <c r="R38" s="17"/>
    </row>
    <row r="39" spans="16:18" ht="12.75">
      <c r="P39" s="5"/>
      <c r="R39" s="17"/>
    </row>
    <row r="40" spans="16:18" ht="12.75">
      <c r="P40" s="5"/>
      <c r="R40" s="17"/>
    </row>
    <row r="41" spans="16:18" ht="12.75">
      <c r="P41" s="5"/>
      <c r="R41" s="17"/>
    </row>
    <row r="42" spans="16:18" ht="12.75">
      <c r="P42" s="5"/>
      <c r="R42" s="17"/>
    </row>
    <row r="43" spans="16:18" ht="12.75">
      <c r="P43" s="5"/>
      <c r="R43" s="17"/>
    </row>
    <row r="44" spans="16:18" ht="12.75">
      <c r="P44" s="5"/>
      <c r="R44" s="17"/>
    </row>
    <row r="45" spans="16:18" ht="12.75">
      <c r="P45" s="5"/>
      <c r="R45" s="17"/>
    </row>
    <row r="46" spans="16:18" ht="12.75">
      <c r="P46" s="5"/>
      <c r="R46" s="17"/>
    </row>
    <row r="47" spans="16:18" ht="12.75">
      <c r="P47" s="5"/>
      <c r="R47" s="17"/>
    </row>
    <row r="48" spans="16:18" ht="12.75">
      <c r="P48" s="5"/>
      <c r="R48" s="17"/>
    </row>
    <row r="49" spans="16:18" ht="12.75">
      <c r="P49" s="5"/>
      <c r="R49" s="17"/>
    </row>
    <row r="50" spans="16:18" ht="12.75">
      <c r="P50" s="5"/>
      <c r="R50" s="17"/>
    </row>
    <row r="51" spans="16:18" ht="12.75">
      <c r="P51" s="5"/>
      <c r="R51" s="17"/>
    </row>
    <row r="52" spans="16:18" ht="12.75">
      <c r="P52" s="5"/>
      <c r="R52" s="17"/>
    </row>
    <row r="53" spans="16:18" ht="12.75">
      <c r="P53" s="5"/>
      <c r="R53" s="17"/>
    </row>
    <row r="54" spans="16:18" ht="12.75">
      <c r="P54" s="5"/>
      <c r="R54" s="17"/>
    </row>
    <row r="55" spans="16:18" ht="12.75">
      <c r="P55" s="5"/>
      <c r="R55" s="17"/>
    </row>
    <row r="56" spans="16:18" ht="12.75">
      <c r="P56" s="5"/>
      <c r="R56" s="17"/>
    </row>
    <row r="57" spans="16:18" ht="12.75">
      <c r="P57" s="5"/>
      <c r="R57" s="17"/>
    </row>
    <row r="58" spans="16:18" ht="12.75">
      <c r="P58" s="5"/>
      <c r="R58" s="17"/>
    </row>
    <row r="59" spans="16:18" ht="12.75">
      <c r="P59" s="5"/>
      <c r="R59" s="17"/>
    </row>
    <row r="60" spans="16:18" ht="12.75">
      <c r="P60" s="5"/>
      <c r="R60" s="17"/>
    </row>
    <row r="61" spans="16:18" ht="12.75">
      <c r="P61" s="5"/>
      <c r="R61" s="17"/>
    </row>
    <row r="62" spans="16:18" ht="12.75">
      <c r="P62" s="5"/>
      <c r="R62" s="17"/>
    </row>
    <row r="63" spans="16:18" ht="12.75">
      <c r="P63" s="5"/>
      <c r="R63" s="17"/>
    </row>
    <row r="64" spans="16:18" ht="12.75">
      <c r="P64" s="5"/>
      <c r="R64" s="17"/>
    </row>
    <row r="65" spans="16:18" ht="12.75">
      <c r="P65" s="5"/>
      <c r="R65" s="17"/>
    </row>
    <row r="66" spans="16:18" ht="12.75">
      <c r="P66" s="5"/>
      <c r="R66" s="17"/>
    </row>
    <row r="67" spans="16:18" ht="12.75">
      <c r="P67" s="5"/>
      <c r="R67" s="17"/>
    </row>
    <row r="68" spans="16:18" ht="12.75">
      <c r="P68" s="5"/>
      <c r="R68" s="17"/>
    </row>
    <row r="69" spans="16:18" ht="12.75">
      <c r="P69" s="5"/>
      <c r="R69" s="17"/>
    </row>
    <row r="70" spans="16:18" ht="12.75">
      <c r="P70" s="5"/>
      <c r="R70" s="17"/>
    </row>
    <row r="71" spans="16:18" ht="12.75">
      <c r="P71" s="5"/>
      <c r="R71" s="17"/>
    </row>
    <row r="72" spans="16:18" ht="12.75">
      <c r="P72" s="5"/>
      <c r="R72" s="17"/>
    </row>
    <row r="73" spans="16:18" ht="12.75">
      <c r="P73" s="5"/>
      <c r="R73" s="17"/>
    </row>
    <row r="74" spans="16:18" ht="12.75">
      <c r="P74" s="5"/>
      <c r="R74" s="17"/>
    </row>
    <row r="75" spans="16:18" ht="12.75">
      <c r="P75" s="5"/>
      <c r="R75" s="17"/>
    </row>
    <row r="76" spans="16:18" ht="12.75">
      <c r="P76" s="5"/>
      <c r="R76" s="17"/>
    </row>
    <row r="77" ht="12.75">
      <c r="R77" s="17"/>
    </row>
    <row r="78" spans="16:18" ht="12.75">
      <c r="P78" s="5"/>
      <c r="R78" s="17"/>
    </row>
    <row r="79" spans="16:18" ht="12.75">
      <c r="P79" s="5"/>
      <c r="R79" s="17"/>
    </row>
    <row r="80" spans="16:18" ht="12.75">
      <c r="P80" s="5"/>
      <c r="R80" s="17"/>
    </row>
    <row r="81" spans="16:18" ht="12.75">
      <c r="P81" s="5"/>
      <c r="R81" s="17"/>
    </row>
    <row r="82" spans="16:18" ht="12.75">
      <c r="P82" s="5"/>
      <c r="R82" s="17"/>
    </row>
    <row r="83" spans="16:18" ht="12.75">
      <c r="P83" s="5"/>
      <c r="R83" s="17"/>
    </row>
    <row r="84" spans="16:18" ht="12.75">
      <c r="P84" s="5"/>
      <c r="R84" s="17"/>
    </row>
    <row r="85" spans="16:18" ht="12.75">
      <c r="P85" s="5"/>
      <c r="R85" s="17"/>
    </row>
    <row r="86" spans="16:18" ht="12.75">
      <c r="P86" s="5"/>
      <c r="R86" s="17"/>
    </row>
    <row r="87" spans="16:18" ht="12.75">
      <c r="P87" s="5"/>
      <c r="R87" s="17"/>
    </row>
    <row r="88" spans="16:18" ht="12.75">
      <c r="P88" s="5"/>
      <c r="R88" s="17"/>
    </row>
    <row r="89" spans="16:18" ht="12.75">
      <c r="P89" s="5"/>
      <c r="R89" s="17"/>
    </row>
    <row r="90" spans="16:18" ht="12.75">
      <c r="P90" s="5"/>
      <c r="R90" s="17"/>
    </row>
    <row r="91" spans="16:18" ht="12.75">
      <c r="P91" s="5"/>
      <c r="R91" s="17"/>
    </row>
    <row r="92" spans="16:18" ht="12.75">
      <c r="P92" s="5"/>
      <c r="R92" s="17"/>
    </row>
    <row r="93" spans="16:18" ht="12.75">
      <c r="P93" s="5"/>
      <c r="R93" s="17"/>
    </row>
    <row r="94" ht="12.75">
      <c r="R94" s="17"/>
    </row>
    <row r="95" ht="12.75">
      <c r="R95" s="17"/>
    </row>
    <row r="96" ht="12.75">
      <c r="R96" s="17"/>
    </row>
    <row r="97" ht="12.75">
      <c r="R97" s="17"/>
    </row>
    <row r="98" ht="12.75">
      <c r="R98" s="17"/>
    </row>
    <row r="99" ht="12.75">
      <c r="R99" s="17"/>
    </row>
    <row r="100" ht="12.75">
      <c r="R100" s="17"/>
    </row>
    <row r="101" ht="12.75">
      <c r="R101" s="17"/>
    </row>
    <row r="102" ht="12.75">
      <c r="R102" s="17"/>
    </row>
    <row r="103" ht="12.75">
      <c r="R103" s="17"/>
    </row>
    <row r="104" ht="12.75">
      <c r="R104" s="17"/>
    </row>
    <row r="105" spans="16:18" ht="12.75">
      <c r="P105" s="5"/>
      <c r="R105" s="17"/>
    </row>
    <row r="106" spans="16:18" ht="12.75">
      <c r="P106" s="5"/>
      <c r="R106" s="17"/>
    </row>
    <row r="107" spans="16:18" ht="12.75">
      <c r="P107" s="5"/>
      <c r="R107" s="17"/>
    </row>
    <row r="108" spans="16:18" ht="12.75">
      <c r="P108" s="5"/>
      <c r="R108" s="17"/>
    </row>
    <row r="109" spans="16:18" ht="12.75">
      <c r="P109" s="5"/>
      <c r="R109" s="17"/>
    </row>
    <row r="110" spans="16:18" ht="12.75">
      <c r="P110" s="5"/>
      <c r="R110" s="17"/>
    </row>
    <row r="111" spans="16:18" ht="12.75">
      <c r="P111" s="5"/>
      <c r="R111" s="17"/>
    </row>
    <row r="112" spans="16:18" ht="12.75">
      <c r="P112" s="5"/>
      <c r="R112" s="17"/>
    </row>
    <row r="113" spans="16:18" ht="12.75">
      <c r="P113" s="5"/>
      <c r="R113" s="17"/>
    </row>
    <row r="114" spans="16:18" ht="12.75">
      <c r="P114" s="5"/>
      <c r="R114" s="17"/>
    </row>
    <row r="115" spans="16:18" ht="12.75">
      <c r="P115" s="5"/>
      <c r="R115" s="17"/>
    </row>
    <row r="116" spans="16:18" ht="12.75">
      <c r="P116" s="5"/>
      <c r="R116" s="17"/>
    </row>
    <row r="117" spans="16:18" ht="12.75">
      <c r="P117" s="5"/>
      <c r="R117" s="17"/>
    </row>
    <row r="118" spans="16:18" ht="12.75">
      <c r="P118" s="5"/>
      <c r="R118" s="17"/>
    </row>
    <row r="119" spans="16:18" ht="12.75">
      <c r="P119" s="5"/>
      <c r="R119" s="17"/>
    </row>
    <row r="120" spans="16:18" ht="12.75">
      <c r="P120" s="5"/>
      <c r="R120" s="17"/>
    </row>
    <row r="121" spans="16:18" ht="12.75">
      <c r="P121" s="5"/>
      <c r="R121" s="17"/>
    </row>
    <row r="122" spans="16:18" ht="12.75">
      <c r="P122" s="5"/>
      <c r="R122" s="17"/>
    </row>
    <row r="123" spans="16:18" ht="12.75">
      <c r="P123" s="5"/>
      <c r="R123" s="17"/>
    </row>
    <row r="124" spans="16:18" ht="12.75">
      <c r="P124" s="5"/>
      <c r="R124" s="17"/>
    </row>
    <row r="125" spans="16:18" ht="12.75">
      <c r="P125" s="5"/>
      <c r="R125" s="17"/>
    </row>
    <row r="126" spans="16:18" ht="12.75">
      <c r="P126" s="5"/>
      <c r="R126" s="17"/>
    </row>
    <row r="127" spans="16:18" ht="12.75">
      <c r="P127" s="5"/>
      <c r="R127" s="17"/>
    </row>
    <row r="128" spans="16:18" ht="12.75">
      <c r="P128" s="5"/>
      <c r="R128" s="17"/>
    </row>
    <row r="129" spans="16:18" ht="12.75">
      <c r="P129" s="5"/>
      <c r="R129" s="17"/>
    </row>
    <row r="130" spans="16:18" ht="12.75">
      <c r="P130" s="5"/>
      <c r="R130" s="17"/>
    </row>
    <row r="131" spans="16:18" ht="12.75">
      <c r="P131" s="5"/>
      <c r="R131" s="17"/>
    </row>
    <row r="132" spans="16:18" ht="12.75">
      <c r="P132" s="5"/>
      <c r="R132" s="17"/>
    </row>
    <row r="133" spans="16:18" ht="12.75">
      <c r="P133" s="5"/>
      <c r="R133" s="17"/>
    </row>
    <row r="134" spans="16:18" ht="12.75">
      <c r="P134" s="5"/>
      <c r="R134" s="17"/>
    </row>
    <row r="135" spans="16:18" ht="12.75">
      <c r="P135" s="5"/>
      <c r="R135" s="17"/>
    </row>
    <row r="136" spans="16:18" ht="12.75">
      <c r="P136" s="5"/>
      <c r="R136" s="17"/>
    </row>
    <row r="137" spans="16:18" ht="12.75">
      <c r="P137" s="5"/>
      <c r="R137" s="17"/>
    </row>
    <row r="138" spans="16:18" ht="12.75">
      <c r="P138" s="5"/>
      <c r="R138" s="17"/>
    </row>
    <row r="139" spans="16:18" ht="12.75">
      <c r="P139" s="5"/>
      <c r="R139" s="17"/>
    </row>
    <row r="140" spans="16:18" ht="12.75">
      <c r="P140" s="5"/>
      <c r="R140" s="17"/>
    </row>
    <row r="141" spans="16:18" ht="12.75">
      <c r="P141" s="5"/>
      <c r="R141" s="17"/>
    </row>
    <row r="142" ht="12.75">
      <c r="R142" s="17"/>
    </row>
    <row r="143" spans="16:18" ht="12.75">
      <c r="P143" s="5"/>
      <c r="R143" s="17"/>
    </row>
    <row r="144" spans="16:18" ht="12.75">
      <c r="P144" s="5"/>
      <c r="R144" s="17"/>
    </row>
    <row r="145" spans="16:18" ht="12.75">
      <c r="P145" s="5"/>
      <c r="R145" s="17"/>
    </row>
    <row r="146" spans="16:18" ht="12.75">
      <c r="P146" s="5"/>
      <c r="R146" s="17"/>
    </row>
    <row r="147" spans="16:18" ht="12.75">
      <c r="P147" s="5"/>
      <c r="R147" s="17"/>
    </row>
    <row r="148" spans="16:18" ht="12.75">
      <c r="P148" s="5"/>
      <c r="R148" s="17"/>
    </row>
    <row r="149" spans="16:18" ht="12.75">
      <c r="P149" s="5"/>
      <c r="R149" s="17"/>
    </row>
    <row r="150" spans="16:18" ht="12.75">
      <c r="P150" s="5"/>
      <c r="R150" s="17"/>
    </row>
    <row r="151" ht="12.75">
      <c r="R151" s="17"/>
    </row>
    <row r="152" spans="16:18" ht="12.75">
      <c r="P152" s="5"/>
      <c r="R152" s="17"/>
    </row>
    <row r="153" ht="12.75">
      <c r="R153" s="17"/>
    </row>
    <row r="154" spans="16:18" ht="12.75">
      <c r="P154" s="5"/>
      <c r="R154" s="17"/>
    </row>
    <row r="155" spans="16:18" ht="12.75">
      <c r="P155" s="5"/>
      <c r="R155" s="17"/>
    </row>
    <row r="156" spans="16:18" ht="12.75">
      <c r="P156" s="5"/>
      <c r="R156" s="17"/>
    </row>
    <row r="157" spans="16:18" ht="12.75">
      <c r="P157" s="5"/>
      <c r="R157" s="17"/>
    </row>
    <row r="158" spans="16:18" ht="12.75">
      <c r="P158" s="5"/>
      <c r="R158" s="17"/>
    </row>
    <row r="159" spans="16:18" ht="12.75">
      <c r="P159" s="5"/>
      <c r="R159" s="17"/>
    </row>
    <row r="160" spans="16:18" ht="12.75">
      <c r="P160" s="5"/>
      <c r="R160" s="17"/>
    </row>
    <row r="161" spans="16:18" ht="12.75">
      <c r="P161" s="5"/>
      <c r="R161" s="17"/>
    </row>
    <row r="162" spans="16:18" ht="12.75">
      <c r="P162" s="5"/>
      <c r="R162" s="17"/>
    </row>
    <row r="163" spans="16:18" ht="12.75">
      <c r="P163" s="5"/>
      <c r="R163" s="17"/>
    </row>
    <row r="164" spans="16:18" ht="12.75">
      <c r="P164" s="5"/>
      <c r="R164" s="17"/>
    </row>
    <row r="165" spans="16:18" ht="12.75">
      <c r="P165" s="5"/>
      <c r="R165" s="17"/>
    </row>
    <row r="166" spans="16:18" ht="12.75">
      <c r="P166" s="5"/>
      <c r="R166" s="17"/>
    </row>
    <row r="167" ht="12.75">
      <c r="R167" s="17"/>
    </row>
    <row r="168" spans="16:18" ht="12.75">
      <c r="P168" s="5"/>
      <c r="R168" s="17"/>
    </row>
    <row r="169" spans="16:18" ht="12.75">
      <c r="P169" s="5"/>
      <c r="R169" s="17"/>
    </row>
    <row r="170" ht="12.75">
      <c r="R170" s="17"/>
    </row>
    <row r="171" ht="12.75">
      <c r="R171" s="17"/>
    </row>
    <row r="172" spans="16:18" ht="12.75">
      <c r="P172" s="5"/>
      <c r="R172" s="17"/>
    </row>
    <row r="173" spans="16:18" ht="12.75">
      <c r="P173" s="5"/>
      <c r="R173" s="17"/>
    </row>
    <row r="174" spans="16:18" ht="12.75">
      <c r="P174" s="5"/>
      <c r="R174" s="17"/>
    </row>
    <row r="175" spans="16:18" ht="12.75">
      <c r="P175" s="5"/>
      <c r="R175" s="17"/>
    </row>
    <row r="176" ht="12.75">
      <c r="R176" s="17"/>
    </row>
    <row r="177" ht="12.75">
      <c r="R177" s="17"/>
    </row>
    <row r="178" ht="12.75">
      <c r="R178" s="17"/>
    </row>
    <row r="179" ht="12.75">
      <c r="R179" s="17"/>
    </row>
    <row r="180" ht="12.75">
      <c r="R180" s="17"/>
    </row>
    <row r="181" spans="16:18" ht="12.75">
      <c r="P181" s="5"/>
      <c r="R181" s="17"/>
    </row>
    <row r="182" spans="16:18" ht="12.75">
      <c r="P182" s="5"/>
      <c r="R182" s="17"/>
    </row>
    <row r="183" spans="16:18" ht="12.75">
      <c r="P183" s="5"/>
      <c r="R183" s="17"/>
    </row>
    <row r="184" spans="16:18" ht="12.75">
      <c r="P184" s="5"/>
      <c r="R184" s="17"/>
    </row>
    <row r="185" spans="16:18" ht="12.75">
      <c r="P185" s="5"/>
      <c r="R185" s="17"/>
    </row>
    <row r="186" spans="16:18" ht="12.75">
      <c r="P186" s="5"/>
      <c r="R186" s="17"/>
    </row>
    <row r="187" ht="12.75">
      <c r="R187" s="17"/>
    </row>
    <row r="188" ht="12.75">
      <c r="R188" s="17"/>
    </row>
    <row r="189" spans="16:18" ht="12.75">
      <c r="P189" s="5"/>
      <c r="R189" s="17"/>
    </row>
    <row r="190" ht="12.75">
      <c r="R190" s="17"/>
    </row>
    <row r="191" ht="12.75">
      <c r="R191" s="17"/>
    </row>
    <row r="192" ht="12.75">
      <c r="R192" s="17"/>
    </row>
    <row r="193" ht="12.75">
      <c r="R193" s="17"/>
    </row>
    <row r="194" ht="12.75">
      <c r="R194" s="17"/>
    </row>
    <row r="195" ht="12.75">
      <c r="R195" s="17"/>
    </row>
    <row r="196" spans="16:18" ht="12.75">
      <c r="P196" s="5"/>
      <c r="R196" s="17"/>
    </row>
    <row r="197" ht="12.75">
      <c r="R197" s="17"/>
    </row>
    <row r="198" ht="12.75">
      <c r="R198" s="17"/>
    </row>
    <row r="199" ht="12.75">
      <c r="R199" s="17"/>
    </row>
    <row r="200" spans="16:18" ht="12.75">
      <c r="P200" s="5"/>
      <c r="R200" s="17"/>
    </row>
    <row r="201" spans="16:18" ht="12.75">
      <c r="P201" s="5"/>
      <c r="R201" s="17"/>
    </row>
    <row r="202" spans="16:18" ht="12.75">
      <c r="P202" s="5"/>
      <c r="R202" s="17"/>
    </row>
    <row r="203" spans="16:18" ht="12.75">
      <c r="P203" s="5"/>
      <c r="R203" s="17"/>
    </row>
    <row r="204" spans="16:18" ht="12.75">
      <c r="P204" s="5"/>
      <c r="R204" s="17"/>
    </row>
    <row r="205" spans="16:18" ht="12.75">
      <c r="P205" s="5"/>
      <c r="R205" s="17"/>
    </row>
    <row r="206" spans="16:18" ht="12.75">
      <c r="P206" s="5"/>
      <c r="R206" s="17"/>
    </row>
    <row r="207" spans="16:18" ht="12.75">
      <c r="P207" s="5"/>
      <c r="R207" s="17"/>
    </row>
    <row r="208" spans="16:18" ht="12.75">
      <c r="P208" s="5"/>
      <c r="R208" s="17"/>
    </row>
    <row r="209" spans="16:18" ht="12.75">
      <c r="P209" s="5"/>
      <c r="R209" s="17"/>
    </row>
    <row r="210" spans="16:18" ht="12.75">
      <c r="P210" s="5"/>
      <c r="R210" s="17"/>
    </row>
    <row r="211" spans="16:18" ht="12.75">
      <c r="P211" s="5"/>
      <c r="R211" s="17"/>
    </row>
    <row r="212" spans="16:18" ht="12.75">
      <c r="P212" s="5"/>
      <c r="R212" s="17"/>
    </row>
    <row r="213" ht="12.75">
      <c r="R213" s="17"/>
    </row>
    <row r="214" spans="16:18" ht="12.75">
      <c r="P214" s="5"/>
      <c r="R214" s="17"/>
    </row>
    <row r="215" spans="16:18" ht="12.75">
      <c r="P215" s="5"/>
      <c r="R215" s="17"/>
    </row>
    <row r="216" spans="16:18" ht="12.75">
      <c r="P216" s="5"/>
      <c r="R216" s="17"/>
    </row>
    <row r="217" spans="16:18" ht="12.75">
      <c r="P217" s="5"/>
      <c r="R217" s="17"/>
    </row>
    <row r="218" spans="16:18" ht="12.75">
      <c r="P218" s="5"/>
      <c r="R218" s="17"/>
    </row>
    <row r="219" spans="16:18" ht="12.75">
      <c r="P219" s="5"/>
      <c r="R219" s="17"/>
    </row>
    <row r="220" spans="16:18" ht="12.75">
      <c r="P220" s="5"/>
      <c r="R220" s="17"/>
    </row>
    <row r="221" spans="16:18" ht="12.75">
      <c r="P221" s="5"/>
      <c r="R221" s="17"/>
    </row>
    <row r="222" spans="16:18" ht="12.75">
      <c r="P222" s="5"/>
      <c r="R222" s="17"/>
    </row>
    <row r="223" spans="16:18" ht="12.75">
      <c r="P223" s="5"/>
      <c r="R223" s="17"/>
    </row>
    <row r="224" spans="16:18" ht="12.75">
      <c r="P224" s="5"/>
      <c r="R224" s="17"/>
    </row>
    <row r="225" spans="16:18" ht="12.75">
      <c r="P225" s="5"/>
      <c r="R225" s="17"/>
    </row>
    <row r="226" spans="16:18" ht="12.75">
      <c r="P226" s="5"/>
      <c r="R226" s="17"/>
    </row>
    <row r="227" spans="16:18" ht="12.75">
      <c r="P227" s="5"/>
      <c r="R227" s="17"/>
    </row>
    <row r="228" spans="16:18" ht="12.75">
      <c r="P228" s="5"/>
      <c r="R228" s="17"/>
    </row>
    <row r="229" spans="16:18" ht="12.75">
      <c r="P229" s="5"/>
      <c r="R229" s="17"/>
    </row>
    <row r="230" spans="16:18" ht="12.75">
      <c r="P230" s="5"/>
      <c r="R230" s="17"/>
    </row>
    <row r="231" spans="16:18" ht="12.75">
      <c r="P231" s="5"/>
      <c r="R231" s="17"/>
    </row>
    <row r="232" spans="16:18" ht="12.75">
      <c r="P232" s="5"/>
      <c r="R232" s="17"/>
    </row>
    <row r="233" spans="16:18" ht="12.75">
      <c r="P233" s="5"/>
      <c r="R233" s="17"/>
    </row>
    <row r="234" spans="16:18" ht="12.75">
      <c r="P234" s="5"/>
      <c r="R234" s="17"/>
    </row>
    <row r="235" spans="16:18" ht="12.75">
      <c r="P235" s="5"/>
      <c r="R235" s="17"/>
    </row>
    <row r="236" spans="16:18" ht="12.75">
      <c r="P236" s="5"/>
      <c r="R236" s="17"/>
    </row>
    <row r="237" spans="16:18" ht="12.75">
      <c r="P237" s="5"/>
      <c r="R237" s="17"/>
    </row>
    <row r="238" spans="16:18" ht="12.75">
      <c r="P238" s="5"/>
      <c r="R238" s="17"/>
    </row>
    <row r="239" spans="16:18" ht="12.75">
      <c r="P239" s="5"/>
      <c r="R239" s="17"/>
    </row>
    <row r="240" spans="16:18" ht="12.75">
      <c r="P240" s="5"/>
      <c r="R240" s="17"/>
    </row>
    <row r="241" spans="16:18" ht="12.75">
      <c r="P241" s="5"/>
      <c r="R241" s="17"/>
    </row>
    <row r="242" spans="16:18" ht="12.75">
      <c r="P242" s="5"/>
      <c r="R242" s="17"/>
    </row>
    <row r="243" spans="16:18" ht="12.75">
      <c r="P243" s="5"/>
      <c r="R243" s="17"/>
    </row>
    <row r="244" spans="16:18" ht="12.75">
      <c r="P244" s="5"/>
      <c r="R244" s="17"/>
    </row>
    <row r="245" spans="16:18" ht="12.75">
      <c r="P245" s="5"/>
      <c r="R245" s="17"/>
    </row>
    <row r="246" spans="16:18" ht="12.75">
      <c r="P246" s="5"/>
      <c r="R246" s="17"/>
    </row>
    <row r="247" spans="16:18" ht="12.75">
      <c r="P247" s="5"/>
      <c r="R247" s="17"/>
    </row>
    <row r="248" spans="4:18" ht="12.75">
      <c r="D248"/>
      <c r="E248"/>
      <c r="F248"/>
      <c r="G248"/>
      <c r="H248" s="13"/>
      <c r="I248"/>
      <c r="J248"/>
      <c r="K248" s="13"/>
      <c r="L248" s="24"/>
      <c r="M248" s="24"/>
      <c r="N248" s="24"/>
      <c r="O248" s="9"/>
      <c r="P248" s="9"/>
      <c r="Q248" s="9"/>
      <c r="R248" s="18"/>
    </row>
    <row r="249" spans="16:18" ht="12.75">
      <c r="P249" s="5"/>
      <c r="R249" s="17"/>
    </row>
    <row r="250" spans="16:18" ht="12.75">
      <c r="P250" s="5"/>
      <c r="R250" s="17"/>
    </row>
    <row r="251" spans="16:18" ht="12.75">
      <c r="P251" s="5"/>
      <c r="R251" s="17"/>
    </row>
    <row r="252" spans="16:18" ht="12.75">
      <c r="P252" s="5"/>
      <c r="R252" s="17"/>
    </row>
    <row r="253" spans="16:18" ht="12.75">
      <c r="P253" s="5"/>
      <c r="R253" s="17"/>
    </row>
    <row r="254" spans="16:18" ht="12.75">
      <c r="P254" s="5"/>
      <c r="R254" s="17"/>
    </row>
    <row r="255" spans="16:18" ht="12.75">
      <c r="P255" s="5"/>
      <c r="R255" s="17"/>
    </row>
    <row r="256" spans="16:18" ht="12.75">
      <c r="P256" s="5"/>
      <c r="R256" s="17"/>
    </row>
    <row r="257" spans="16:18" ht="12.75">
      <c r="P257" s="5"/>
      <c r="R257" s="17"/>
    </row>
    <row r="258" spans="16:18" ht="12.75">
      <c r="P258" s="5"/>
      <c r="R258" s="17"/>
    </row>
    <row r="259" spans="16:18" ht="12.75">
      <c r="P259" s="5"/>
      <c r="R259" s="17"/>
    </row>
    <row r="260" spans="16:18" ht="12.75">
      <c r="P260" s="5"/>
      <c r="R260" s="17"/>
    </row>
    <row r="261" spans="16:18" ht="12.75">
      <c r="P261" s="5"/>
      <c r="R261" s="17"/>
    </row>
    <row r="262" spans="16:18" ht="12.75">
      <c r="P262" s="5"/>
      <c r="R262" s="17"/>
    </row>
    <row r="263" spans="16:18" ht="12.75">
      <c r="P263" s="5"/>
      <c r="R263" s="17"/>
    </row>
    <row r="264" spans="16:18" ht="12.75">
      <c r="P264" s="5"/>
      <c r="R264" s="17"/>
    </row>
    <row r="265" spans="16:18" ht="12.75">
      <c r="P265" s="5"/>
      <c r="R265" s="17"/>
    </row>
    <row r="266" spans="16:18" ht="12.75">
      <c r="P266" s="5"/>
      <c r="R266" s="17"/>
    </row>
    <row r="267" spans="16:18" ht="12.75">
      <c r="P267" s="5"/>
      <c r="R267" s="17"/>
    </row>
    <row r="268" spans="16:18" ht="12.75">
      <c r="P268" s="5"/>
      <c r="R268" s="17"/>
    </row>
    <row r="269" spans="16:18" ht="12.75">
      <c r="P269" s="5"/>
      <c r="R269" s="17"/>
    </row>
    <row r="270" spans="16:18" ht="12.75">
      <c r="P270" s="5"/>
      <c r="R270" s="17"/>
    </row>
    <row r="271" spans="16:18" ht="12.75">
      <c r="P271" s="5"/>
      <c r="R271" s="17"/>
    </row>
    <row r="272" spans="16:18" ht="12.75">
      <c r="P272" s="5"/>
      <c r="R272" s="17"/>
    </row>
    <row r="273" spans="16:18" ht="12.75">
      <c r="P273" s="5"/>
      <c r="R273" s="17"/>
    </row>
    <row r="274" spans="16:18" ht="12.75">
      <c r="P274" s="5"/>
      <c r="R274" s="17"/>
    </row>
    <row r="275" spans="16:18" ht="12.75">
      <c r="P275" s="5"/>
      <c r="R275" s="17"/>
    </row>
    <row r="276" spans="16:18" ht="12.75">
      <c r="P276" s="5"/>
      <c r="R276" s="17"/>
    </row>
    <row r="277" spans="16:18" ht="12.75">
      <c r="P277" s="5"/>
      <c r="R277" s="17"/>
    </row>
    <row r="278" spans="16:18" ht="12.75">
      <c r="P278" s="5"/>
      <c r="R278" s="17"/>
    </row>
    <row r="279" spans="16:18" ht="12.75">
      <c r="P279" s="5"/>
      <c r="R279" s="17"/>
    </row>
    <row r="280" spans="16:18" ht="12.75">
      <c r="P280" s="5"/>
      <c r="R280" s="17"/>
    </row>
    <row r="281" spans="16:18" ht="12.75">
      <c r="P281" s="5"/>
      <c r="R281" s="17"/>
    </row>
    <row r="282" spans="16:18" ht="12.75">
      <c r="P282" s="5"/>
      <c r="R282" s="17"/>
    </row>
    <row r="283" spans="16:18" ht="12.75">
      <c r="P283" s="5"/>
      <c r="R283" s="17"/>
    </row>
    <row r="284" spans="16:18" ht="12.75">
      <c r="P284" s="5"/>
      <c r="R284" s="17"/>
    </row>
    <row r="285" spans="16:18" ht="12.75">
      <c r="P285" s="5"/>
      <c r="R285" s="17"/>
    </row>
    <row r="286" spans="16:18" ht="12.75">
      <c r="P286" s="5"/>
      <c r="R286" s="17"/>
    </row>
    <row r="287" spans="16:18" ht="12.75">
      <c r="P287" s="5"/>
      <c r="R287" s="17"/>
    </row>
    <row r="288" spans="16:18" ht="12.75">
      <c r="P288" s="5"/>
      <c r="R288" s="17"/>
    </row>
    <row r="289" spans="16:18" ht="12.75">
      <c r="P289" s="5"/>
      <c r="R289" s="17"/>
    </row>
    <row r="290" spans="16:18" ht="12.75">
      <c r="P290" s="5"/>
      <c r="R290" s="17"/>
    </row>
    <row r="291" spans="16:18" ht="12.75">
      <c r="P291" s="5"/>
      <c r="R291" s="17"/>
    </row>
    <row r="292" spans="16:18" ht="12.75">
      <c r="P292" s="5"/>
      <c r="R292" s="17"/>
    </row>
    <row r="293" spans="16:18" ht="12.75">
      <c r="P293" s="5"/>
      <c r="R293" s="17"/>
    </row>
    <row r="294" spans="16:18" ht="12.75">
      <c r="P294" s="5"/>
      <c r="R294" s="17"/>
    </row>
    <row r="295" spans="16:18" ht="12.75">
      <c r="P295" s="5"/>
      <c r="R295" s="17"/>
    </row>
    <row r="296" spans="16:18" ht="12.75">
      <c r="P296" s="5"/>
      <c r="R296" s="17"/>
    </row>
    <row r="297" spans="16:18" ht="12.75">
      <c r="P297" s="5"/>
      <c r="R297" s="17"/>
    </row>
    <row r="298" spans="16:18" ht="12.75">
      <c r="P298" s="5"/>
      <c r="R298" s="17"/>
    </row>
    <row r="299" spans="16:18" ht="12.75">
      <c r="P299" s="5"/>
      <c r="R299" s="17"/>
    </row>
    <row r="300" spans="16:18" ht="12.75">
      <c r="P300" s="5"/>
      <c r="R300" s="17"/>
    </row>
    <row r="301" spans="16:18" ht="12.75">
      <c r="P301" s="5"/>
      <c r="R301" s="17"/>
    </row>
    <row r="302" spans="16:18" ht="12.75">
      <c r="P302" s="5"/>
      <c r="R302" s="17"/>
    </row>
    <row r="303" spans="16:18" ht="12.75">
      <c r="P303" s="5"/>
      <c r="R303" s="17"/>
    </row>
    <row r="304" spans="16:18" ht="12.75">
      <c r="P304" s="5"/>
      <c r="R304" s="17"/>
    </row>
    <row r="305" spans="16:18" ht="12.75">
      <c r="P305" s="5"/>
      <c r="R305" s="17"/>
    </row>
    <row r="306" spans="16:18" ht="12.75">
      <c r="P306" s="5"/>
      <c r="R306" s="17"/>
    </row>
    <row r="307" spans="16:18" ht="12.75">
      <c r="P307" s="5"/>
      <c r="R307" s="17"/>
    </row>
    <row r="308" spans="16:18" ht="12.75">
      <c r="P308" s="5"/>
      <c r="R308" s="17"/>
    </row>
    <row r="309" spans="16:18" ht="12.75">
      <c r="P309" s="5"/>
      <c r="R309" s="17"/>
    </row>
    <row r="310" spans="16:18" ht="12.75">
      <c r="P310" s="5"/>
      <c r="R310" s="17"/>
    </row>
    <row r="311" spans="16:18" ht="12.75">
      <c r="P311" s="5"/>
      <c r="R311" s="17"/>
    </row>
    <row r="312" spans="16:18" ht="12.75">
      <c r="P312" s="5"/>
      <c r="R312" s="17"/>
    </row>
    <row r="313" spans="16:18" ht="12.75">
      <c r="P313" s="5"/>
      <c r="R313" s="17"/>
    </row>
    <row r="314" spans="16:18" ht="12.75">
      <c r="P314" s="5"/>
      <c r="R314" s="17"/>
    </row>
    <row r="315" spans="16:18" ht="12.75">
      <c r="P315" s="5"/>
      <c r="R315" s="17"/>
    </row>
    <row r="316" spans="16:18" ht="12.75">
      <c r="P316" s="5"/>
      <c r="R316" s="17"/>
    </row>
    <row r="317" spans="16:18" ht="12.75">
      <c r="P317" s="5"/>
      <c r="R317" s="17"/>
    </row>
    <row r="318" spans="16:18" ht="12.75">
      <c r="P318" s="5"/>
      <c r="R318" s="17"/>
    </row>
    <row r="319" spans="16:18" ht="12.75">
      <c r="P319" s="5"/>
      <c r="R319" s="17"/>
    </row>
    <row r="320" spans="16:18" ht="12.75">
      <c r="P320" s="5"/>
      <c r="R320" s="17"/>
    </row>
    <row r="321" spans="16:18" ht="12.75">
      <c r="P321" s="5"/>
      <c r="R321" s="17"/>
    </row>
    <row r="322" spans="16:18" ht="12.75">
      <c r="P322" s="5"/>
      <c r="R322" s="17"/>
    </row>
    <row r="323" spans="16:18" ht="12.75">
      <c r="P323" s="5"/>
      <c r="R323" s="17"/>
    </row>
    <row r="324" spans="16:18" ht="12.75">
      <c r="P324" s="5"/>
      <c r="R324" s="17"/>
    </row>
    <row r="325" spans="16:18" ht="12.75">
      <c r="P325" s="5"/>
      <c r="R325" s="17"/>
    </row>
    <row r="326" spans="16:18" ht="12.75">
      <c r="P326" s="5"/>
      <c r="R326" s="17"/>
    </row>
    <row r="327" spans="16:18" ht="12.75">
      <c r="P327" s="5"/>
      <c r="R327" s="17"/>
    </row>
    <row r="328" spans="16:18" ht="12.75">
      <c r="P328" s="5"/>
      <c r="R328" s="17"/>
    </row>
    <row r="329" spans="16:18" ht="12.75">
      <c r="P329" s="5"/>
      <c r="R329" s="17"/>
    </row>
    <row r="330" spans="16:18" ht="12.75">
      <c r="P330" s="5"/>
      <c r="R330" s="17"/>
    </row>
    <row r="331" spans="16:18" ht="12.75">
      <c r="P331" s="5"/>
      <c r="R331" s="17"/>
    </row>
    <row r="332" spans="16:18" ht="12.75">
      <c r="P332" s="5"/>
      <c r="R332" s="17"/>
    </row>
    <row r="333" spans="16:18" ht="12.75">
      <c r="P333" s="5"/>
      <c r="R333" s="17"/>
    </row>
    <row r="334" spans="16:18" ht="12.75">
      <c r="P334" s="5"/>
      <c r="R334" s="17"/>
    </row>
    <row r="335" spans="16:18" ht="12.75">
      <c r="P335" s="5"/>
      <c r="R335" s="17"/>
    </row>
    <row r="336" spans="16:18" ht="12.75">
      <c r="P336" s="5"/>
      <c r="R336" s="17"/>
    </row>
    <row r="337" spans="16:18" ht="12.75">
      <c r="P337" s="5"/>
      <c r="R337" s="17"/>
    </row>
    <row r="338" spans="16:18" ht="12.75">
      <c r="P338" s="5"/>
      <c r="R338" s="17"/>
    </row>
    <row r="339" spans="16:18" ht="12.75">
      <c r="P339" s="5"/>
      <c r="R339" s="17"/>
    </row>
    <row r="340" spans="16:18" ht="12.75">
      <c r="P340" s="5"/>
      <c r="R340" s="17"/>
    </row>
    <row r="341" spans="16:18" ht="12.75">
      <c r="P341" s="5"/>
      <c r="R341" s="17"/>
    </row>
    <row r="342" spans="16:18" ht="12.75">
      <c r="P342" s="5"/>
      <c r="R342" s="17"/>
    </row>
    <row r="343" spans="16:18" ht="12.75">
      <c r="P343" s="5"/>
      <c r="R343" s="17"/>
    </row>
    <row r="344" spans="16:18" ht="12.75">
      <c r="P344" s="5"/>
      <c r="R344" s="17"/>
    </row>
    <row r="345" spans="16:18" ht="12.75">
      <c r="P345" s="5"/>
      <c r="R345" s="17"/>
    </row>
    <row r="346" spans="16:18" ht="12.75">
      <c r="P346" s="5"/>
      <c r="R346" s="17"/>
    </row>
    <row r="347" spans="16:18" ht="12.75">
      <c r="P347" s="5"/>
      <c r="R347" s="17"/>
    </row>
    <row r="348" spans="16:18" ht="12.75">
      <c r="P348" s="5"/>
      <c r="R348" s="17"/>
    </row>
    <row r="349" spans="16:18" ht="12.75">
      <c r="P349" s="5"/>
      <c r="R349" s="17"/>
    </row>
    <row r="350" spans="16:18" ht="12.75">
      <c r="P350" s="5"/>
      <c r="R350" s="17"/>
    </row>
    <row r="351" spans="16:18" ht="12.75">
      <c r="P351" s="5"/>
      <c r="R351" s="17"/>
    </row>
    <row r="352" spans="16:18" ht="12.75">
      <c r="P352" s="5"/>
      <c r="R352" s="17"/>
    </row>
    <row r="353" spans="16:18" ht="12.75">
      <c r="P353" s="5"/>
      <c r="R353" s="17"/>
    </row>
    <row r="354" spans="16:18" ht="12.75">
      <c r="P354" s="5"/>
      <c r="R354" s="17"/>
    </row>
    <row r="355" spans="16:18" ht="12.75">
      <c r="P355" s="5"/>
      <c r="R355" s="17"/>
    </row>
    <row r="356" spans="16:18" ht="12.75">
      <c r="P356" s="5"/>
      <c r="R356" s="17"/>
    </row>
    <row r="357" spans="16:18" ht="12.75">
      <c r="P357" s="5"/>
      <c r="R357" s="17"/>
    </row>
    <row r="358" spans="16:18" ht="12.75">
      <c r="P358" s="5"/>
      <c r="R358" s="17"/>
    </row>
    <row r="359" spans="16:18" ht="12.75">
      <c r="P359" s="5"/>
      <c r="R359" s="17"/>
    </row>
    <row r="360" spans="16:18" ht="12.75">
      <c r="P360" s="5"/>
      <c r="R360" s="17"/>
    </row>
    <row r="361" spans="16:18" ht="12.75">
      <c r="P361" s="5"/>
      <c r="R361" s="17"/>
    </row>
    <row r="362" spans="16:18" ht="12.75">
      <c r="P362" s="5"/>
      <c r="R362" s="17"/>
    </row>
    <row r="363" spans="16:18" ht="12.75">
      <c r="P363" s="5"/>
      <c r="R363" s="17"/>
    </row>
    <row r="364" spans="16:18" ht="12.75">
      <c r="P364" s="5"/>
      <c r="R364" s="17"/>
    </row>
    <row r="365" spans="16:18" ht="12.75">
      <c r="P365" s="5"/>
      <c r="R365" s="17"/>
    </row>
    <row r="366" spans="16:18" ht="12.75">
      <c r="P366" s="5"/>
      <c r="R366" s="17"/>
    </row>
    <row r="367" spans="16:18" ht="12.75">
      <c r="P367" s="5"/>
      <c r="R367" s="17"/>
    </row>
    <row r="368" spans="16:18" ht="12.75">
      <c r="P368" s="5"/>
      <c r="R368" s="17"/>
    </row>
    <row r="369" spans="16:18" ht="12.75">
      <c r="P369" s="5"/>
      <c r="R369" s="17"/>
    </row>
    <row r="370" spans="16:18" ht="12.75">
      <c r="P370" s="5"/>
      <c r="R370" s="17"/>
    </row>
    <row r="371" spans="16:18" ht="12.75">
      <c r="P371" s="5"/>
      <c r="R371" s="17"/>
    </row>
    <row r="372" spans="16:18" ht="12.75">
      <c r="P372" s="5"/>
      <c r="R372" s="17"/>
    </row>
    <row r="373" spans="16:18" ht="12.75">
      <c r="P373" s="5"/>
      <c r="R373" s="17"/>
    </row>
    <row r="374" spans="16:18" ht="12.75">
      <c r="P374" s="5"/>
      <c r="R374" s="17"/>
    </row>
    <row r="375" spans="16:18" ht="12.75">
      <c r="P375" s="5"/>
      <c r="R375" s="17"/>
    </row>
    <row r="376" spans="16:18" ht="12.75">
      <c r="P376" s="5"/>
      <c r="R376" s="17"/>
    </row>
    <row r="377" spans="16:18" ht="12.75">
      <c r="P377" s="5"/>
      <c r="R377" s="17"/>
    </row>
    <row r="378" ht="12.75">
      <c r="R378" s="17"/>
    </row>
    <row r="379" spans="16:18" ht="12.75">
      <c r="P379" s="5"/>
      <c r="R379" s="17"/>
    </row>
    <row r="380" spans="16:18" ht="12.75">
      <c r="P380" s="5"/>
      <c r="R380" s="17"/>
    </row>
    <row r="381" spans="16:18" ht="12.75">
      <c r="P381" s="5"/>
      <c r="R381" s="17"/>
    </row>
    <row r="382" spans="16:18" ht="12.75">
      <c r="P382" s="5"/>
      <c r="R382" s="17"/>
    </row>
    <row r="383" spans="16:18" ht="12.75">
      <c r="P383" s="5"/>
      <c r="R383" s="17"/>
    </row>
    <row r="384" spans="16:18" ht="12.75">
      <c r="P384" s="5"/>
      <c r="R384" s="17"/>
    </row>
    <row r="385" spans="16:18" ht="12.75">
      <c r="P385" s="5"/>
      <c r="R385" s="17"/>
    </row>
    <row r="386" spans="16:18" ht="12.75">
      <c r="P386" s="5"/>
      <c r="R386" s="17"/>
    </row>
    <row r="387" spans="16:18" ht="12.75">
      <c r="P387" s="5"/>
      <c r="R387" s="17"/>
    </row>
    <row r="388" spans="16:18" ht="12.75">
      <c r="P388" s="5"/>
      <c r="R388" s="17"/>
    </row>
    <row r="389" spans="16:18" ht="12.75">
      <c r="P389" s="5"/>
      <c r="R389" s="17"/>
    </row>
    <row r="390" spans="16:18" ht="12.75">
      <c r="P390" s="5"/>
      <c r="R390" s="17"/>
    </row>
    <row r="391" spans="16:18" ht="12.75">
      <c r="P391" s="5"/>
      <c r="R391" s="17"/>
    </row>
    <row r="392" spans="16:18" ht="12.75">
      <c r="P392" s="5"/>
      <c r="R392" s="17"/>
    </row>
    <row r="393" spans="16:18" ht="12.75">
      <c r="P393" s="5"/>
      <c r="R393" s="17"/>
    </row>
    <row r="394" spans="16:18" ht="12.75">
      <c r="P394" s="5"/>
      <c r="R394" s="17"/>
    </row>
    <row r="395" spans="16:18" ht="12.75">
      <c r="P395" s="5"/>
      <c r="R395" s="17"/>
    </row>
    <row r="396" spans="16:18" ht="12.75">
      <c r="P396" s="5"/>
      <c r="R396" s="17"/>
    </row>
    <row r="397" spans="16:18" ht="12.75">
      <c r="P397" s="5"/>
      <c r="R397" s="17"/>
    </row>
    <row r="398" spans="16:18" ht="12.75">
      <c r="P398" s="5"/>
      <c r="R398" s="17"/>
    </row>
    <row r="399" spans="16:18" ht="12.75">
      <c r="P399" s="5"/>
      <c r="R399" s="17"/>
    </row>
    <row r="400" spans="16:18" ht="12.75">
      <c r="P400" s="5"/>
      <c r="R400" s="17"/>
    </row>
    <row r="401" spans="16:18" ht="12.75">
      <c r="P401" s="5"/>
      <c r="R401" s="17"/>
    </row>
    <row r="402" spans="16:18" ht="12.75">
      <c r="P402" s="5"/>
      <c r="R402" s="17"/>
    </row>
    <row r="403" spans="16:18" ht="12.75">
      <c r="P403" s="5"/>
      <c r="R403" s="17"/>
    </row>
    <row r="404" spans="16:18" ht="12.75">
      <c r="P404" s="5"/>
      <c r="R404" s="17"/>
    </row>
    <row r="405" spans="16:18" ht="12.75">
      <c r="P405" s="5"/>
      <c r="R405" s="17"/>
    </row>
    <row r="406" spans="16:18" ht="12.75">
      <c r="P406" s="5"/>
      <c r="R406" s="17"/>
    </row>
    <row r="407" spans="16:18" ht="12.75">
      <c r="P407" s="5"/>
      <c r="R407" s="17"/>
    </row>
    <row r="408" spans="16:18" ht="12.75">
      <c r="P408" s="5"/>
      <c r="R408" s="17"/>
    </row>
    <row r="409" spans="16:18" ht="12.75">
      <c r="P409" s="5"/>
      <c r="R409" s="17"/>
    </row>
    <row r="410" spans="16:18" ht="12.75">
      <c r="P410" s="5"/>
      <c r="R410" s="17"/>
    </row>
    <row r="411" spans="16:18" ht="12.75">
      <c r="P411" s="5"/>
      <c r="R411" s="17"/>
    </row>
    <row r="412" spans="16:18" ht="12.75">
      <c r="P412" s="5"/>
      <c r="R412" s="17"/>
    </row>
    <row r="413" spans="16:18" ht="12.75">
      <c r="P413" s="5"/>
      <c r="R413" s="17"/>
    </row>
    <row r="414" spans="16:18" ht="12.75">
      <c r="P414" s="5"/>
      <c r="R414" s="17"/>
    </row>
    <row r="415" spans="16:18" ht="12.75">
      <c r="P415" s="5"/>
      <c r="R415" s="17"/>
    </row>
    <row r="416" spans="16:18" ht="12.75">
      <c r="P416" s="5"/>
      <c r="R416" s="17"/>
    </row>
    <row r="417" spans="16:18" ht="12.75">
      <c r="P417" s="5"/>
      <c r="R417" s="17"/>
    </row>
    <row r="418" spans="16:18" ht="12.75">
      <c r="P418" s="5"/>
      <c r="R418" s="17"/>
    </row>
    <row r="419" spans="16:18" ht="12.75">
      <c r="P419" s="5"/>
      <c r="R419" s="17"/>
    </row>
    <row r="420" spans="16:18" ht="12.75">
      <c r="P420" s="5"/>
      <c r="R420" s="17"/>
    </row>
    <row r="421" spans="16:18" ht="12.75">
      <c r="P421" s="5"/>
      <c r="R421" s="17"/>
    </row>
    <row r="422" spans="16:18" ht="12.75">
      <c r="P422" s="5"/>
      <c r="R422" s="17"/>
    </row>
    <row r="423" spans="16:18" ht="12.75">
      <c r="P423" s="5"/>
      <c r="R423" s="17"/>
    </row>
    <row r="424" spans="16:18" ht="12.75">
      <c r="P424" s="5"/>
      <c r="R424" s="17"/>
    </row>
    <row r="425" spans="16:18" ht="12.75">
      <c r="P425" s="5"/>
      <c r="R425" s="17"/>
    </row>
    <row r="426" spans="16:18" ht="12.75">
      <c r="P426" s="5"/>
      <c r="R426" s="17"/>
    </row>
    <row r="427" spans="16:18" ht="12.75">
      <c r="P427" s="5"/>
      <c r="R427" s="17"/>
    </row>
    <row r="428" spans="16:18" ht="12.75">
      <c r="P428" s="5"/>
      <c r="R428" s="17"/>
    </row>
    <row r="429" spans="16:18" ht="12.75">
      <c r="P429" s="5"/>
      <c r="R429" s="17"/>
    </row>
    <row r="430" spans="16:18" ht="12.75">
      <c r="P430" s="5"/>
      <c r="R430" s="17"/>
    </row>
    <row r="431" spans="16:18" ht="12.75">
      <c r="P431" s="5"/>
      <c r="R431" s="17"/>
    </row>
    <row r="432" spans="16:18" ht="12.75">
      <c r="P432" s="5"/>
      <c r="R432" s="17"/>
    </row>
    <row r="433" spans="16:18" ht="12.75">
      <c r="P433" s="5"/>
      <c r="R433" s="17"/>
    </row>
    <row r="434" spans="16:18" ht="12.75">
      <c r="P434" s="5"/>
      <c r="R434" s="17"/>
    </row>
    <row r="435" spans="16:18" ht="12.75">
      <c r="P435" s="5"/>
      <c r="R435" s="17"/>
    </row>
    <row r="436" spans="16:18" ht="12.75">
      <c r="P436" s="5"/>
      <c r="R436" s="17"/>
    </row>
    <row r="437" spans="16:18" ht="12.75">
      <c r="P437" s="5"/>
      <c r="R437" s="17"/>
    </row>
    <row r="438" spans="16:18" ht="12.75">
      <c r="P438" s="5"/>
      <c r="R438" s="17"/>
    </row>
    <row r="439" spans="16:18" ht="12.75">
      <c r="P439" s="5"/>
      <c r="R439" s="17"/>
    </row>
    <row r="440" spans="16:18" ht="12.75">
      <c r="P440" s="5"/>
      <c r="R440" s="17"/>
    </row>
    <row r="441" spans="16:18" ht="12.75">
      <c r="P441" s="5"/>
      <c r="R441" s="17"/>
    </row>
    <row r="442" spans="16:18" ht="12.75">
      <c r="P442" s="5"/>
      <c r="R442" s="17"/>
    </row>
    <row r="443" spans="16:18" ht="12.75">
      <c r="P443" s="5"/>
      <c r="R443" s="17"/>
    </row>
    <row r="444" spans="16:18" ht="12.75">
      <c r="P444" s="5"/>
      <c r="R444" s="17"/>
    </row>
    <row r="445" spans="16:18" ht="12.75">
      <c r="P445" s="5"/>
      <c r="R445" s="17"/>
    </row>
    <row r="446" spans="16:18" ht="12.75">
      <c r="P446" s="5"/>
      <c r="R446" s="17"/>
    </row>
    <row r="447" spans="16:18" ht="12.75">
      <c r="P447" s="5"/>
      <c r="R447" s="17"/>
    </row>
    <row r="448" spans="16:18" ht="12.75">
      <c r="P448" s="5"/>
      <c r="R448" s="17"/>
    </row>
    <row r="449" spans="16:18" ht="12.75">
      <c r="P449" s="5"/>
      <c r="R449" s="17"/>
    </row>
    <row r="450" spans="16:18" ht="12.75">
      <c r="P450" s="5"/>
      <c r="R450" s="17"/>
    </row>
    <row r="451" ht="12.75">
      <c r="R451" s="17"/>
    </row>
    <row r="452" ht="12.75">
      <c r="R452" s="17"/>
    </row>
    <row r="453" ht="12.75">
      <c r="R453" s="17"/>
    </row>
    <row r="454" ht="12.75">
      <c r="R454" s="17"/>
    </row>
    <row r="455" ht="12.75">
      <c r="R455" s="17"/>
    </row>
    <row r="456" ht="12.75">
      <c r="R456" s="17"/>
    </row>
    <row r="457" ht="12.75">
      <c r="R457" s="17"/>
    </row>
    <row r="458" ht="12.75">
      <c r="R458" s="17"/>
    </row>
    <row r="459" ht="12.75">
      <c r="R459" s="17"/>
    </row>
    <row r="460" ht="12.75">
      <c r="R460" s="17"/>
    </row>
    <row r="461" ht="12.75">
      <c r="R461" s="17"/>
    </row>
    <row r="462" ht="12.75">
      <c r="R462" s="17"/>
    </row>
    <row r="463" ht="12.75">
      <c r="R463" s="17"/>
    </row>
    <row r="464" ht="12.75">
      <c r="R464" s="17"/>
    </row>
    <row r="465" ht="12.75">
      <c r="R465" s="17"/>
    </row>
    <row r="466" ht="12.75">
      <c r="R466" s="17"/>
    </row>
    <row r="467" ht="12.75">
      <c r="R467" s="17"/>
    </row>
    <row r="468" ht="12.75">
      <c r="R468" s="17"/>
    </row>
    <row r="469" ht="12.75">
      <c r="R469" s="17"/>
    </row>
    <row r="470" ht="12.75">
      <c r="R470" s="17"/>
    </row>
    <row r="471" ht="12.75">
      <c r="R471" s="17"/>
    </row>
    <row r="472" ht="12.75">
      <c r="R472" s="17"/>
    </row>
    <row r="473" ht="12.75">
      <c r="R473" s="17"/>
    </row>
    <row r="474" ht="12.75">
      <c r="R474" s="17"/>
    </row>
    <row r="475" spans="16:18" ht="12.75">
      <c r="P475" s="5"/>
      <c r="R475" s="17"/>
    </row>
    <row r="476" ht="12.75">
      <c r="R476" s="17"/>
    </row>
    <row r="477" ht="12.75">
      <c r="R477" s="17"/>
    </row>
    <row r="478" ht="12.75">
      <c r="R478" s="17"/>
    </row>
    <row r="479" spans="16:18" ht="12.75">
      <c r="P479" s="5"/>
      <c r="R479" s="17"/>
    </row>
    <row r="480" spans="16:18" ht="12.75">
      <c r="P480" s="5"/>
      <c r="R480" s="17"/>
    </row>
    <row r="481" spans="16:18" ht="12.75">
      <c r="P481" s="5"/>
      <c r="R481" s="17"/>
    </row>
    <row r="482" spans="16:18" ht="12.75">
      <c r="P482" s="5"/>
      <c r="R482" s="17"/>
    </row>
    <row r="483" ht="12.75">
      <c r="R483" s="17"/>
    </row>
    <row r="484" spans="16:18" ht="12.75">
      <c r="P484" s="5"/>
      <c r="R484" s="17"/>
    </row>
    <row r="485" spans="16:18" ht="12.75">
      <c r="P485" s="5"/>
      <c r="R485" s="17"/>
    </row>
    <row r="486" ht="12.75">
      <c r="R486" s="17"/>
    </row>
    <row r="487" spans="16:18" ht="12.75">
      <c r="P487" s="5"/>
      <c r="R487" s="17"/>
    </row>
    <row r="488" ht="12.75">
      <c r="R488" s="17"/>
    </row>
    <row r="489" spans="16:18" ht="12.75">
      <c r="P489" s="5"/>
      <c r="R489" s="17"/>
    </row>
    <row r="490" ht="12.75">
      <c r="R490" s="17"/>
    </row>
    <row r="491" spans="16:18" ht="12.75">
      <c r="P491" s="5"/>
      <c r="R491" s="17"/>
    </row>
    <row r="492" spans="16:18" ht="12.75">
      <c r="P492" s="5"/>
      <c r="R492" s="17"/>
    </row>
    <row r="493" spans="16:18" ht="12.75">
      <c r="P493" s="5"/>
      <c r="R493" s="17"/>
    </row>
    <row r="494" spans="16:18" ht="12.75">
      <c r="P494" s="5"/>
      <c r="R494" s="17"/>
    </row>
    <row r="495" spans="16:18" ht="12.75">
      <c r="P495" s="5"/>
      <c r="R495" s="17"/>
    </row>
    <row r="496" spans="16:18" ht="12.75">
      <c r="P496" s="5"/>
      <c r="R496" s="17"/>
    </row>
    <row r="497" spans="16:18" ht="12.75">
      <c r="P497" s="5"/>
      <c r="R497" s="17"/>
    </row>
    <row r="498" spans="16:18" ht="12.75">
      <c r="P498" s="5"/>
      <c r="R498" s="17"/>
    </row>
    <row r="499" spans="16:18" ht="12.75">
      <c r="P499" s="5"/>
      <c r="R499" s="17"/>
    </row>
    <row r="500" spans="16:18" ht="12.75">
      <c r="P500" s="5"/>
      <c r="R500" s="17"/>
    </row>
    <row r="501" spans="16:18" ht="12.75">
      <c r="P501" s="5"/>
      <c r="R501" s="17"/>
    </row>
    <row r="502" spans="16:18" ht="12.75">
      <c r="P502" s="5"/>
      <c r="R502" s="17"/>
    </row>
    <row r="503" spans="16:18" ht="12.75">
      <c r="P503" s="5"/>
      <c r="R503" s="17"/>
    </row>
    <row r="504" ht="12.75">
      <c r="R504" s="17"/>
    </row>
    <row r="505" spans="16:18" ht="12.75">
      <c r="P505" s="5"/>
      <c r="R505" s="17"/>
    </row>
    <row r="506" ht="12.75">
      <c r="R506" s="17"/>
    </row>
    <row r="507" ht="12.75">
      <c r="R507" s="17"/>
    </row>
    <row r="508" spans="16:18" ht="12.75">
      <c r="P508" s="5"/>
      <c r="R508" s="17"/>
    </row>
    <row r="509" spans="16:18" ht="12.75">
      <c r="P509" s="5"/>
      <c r="R509" s="17"/>
    </row>
    <row r="510" spans="16:18" ht="12.75">
      <c r="P510" s="5"/>
      <c r="R510" s="17"/>
    </row>
    <row r="511" spans="16:18" ht="12.75">
      <c r="P511" s="5"/>
      <c r="R511" s="17"/>
    </row>
    <row r="512" spans="16:18" ht="12.75">
      <c r="P512" s="5"/>
      <c r="R512" s="17"/>
    </row>
    <row r="513" spans="16:18" ht="12.75">
      <c r="P513" s="5"/>
      <c r="R513" s="17"/>
    </row>
    <row r="514" ht="12.75">
      <c r="R514" s="17"/>
    </row>
    <row r="515" spans="16:18" ht="12.75">
      <c r="P515" s="5"/>
      <c r="R515" s="17"/>
    </row>
    <row r="516" spans="16:18" ht="12.75">
      <c r="P516" s="5"/>
      <c r="R516" s="17"/>
    </row>
    <row r="517" ht="12.75">
      <c r="R517" s="17"/>
    </row>
    <row r="518" spans="16:18" ht="12.75">
      <c r="P518" s="5"/>
      <c r="R518" s="17"/>
    </row>
    <row r="519" spans="16:18" ht="12.75">
      <c r="P519" s="5"/>
      <c r="R519" s="17"/>
    </row>
    <row r="520" spans="16:18" ht="12.75">
      <c r="P520" s="5"/>
      <c r="R520" s="17"/>
    </row>
    <row r="521" spans="16:18" ht="12.75">
      <c r="P521" s="5"/>
      <c r="R521" s="17"/>
    </row>
    <row r="522" spans="16:18" ht="12.75">
      <c r="P522" s="5"/>
      <c r="R522" s="17"/>
    </row>
    <row r="523" spans="16:18" ht="12.75">
      <c r="P523" s="5"/>
      <c r="R523" s="17"/>
    </row>
    <row r="524" spans="16:18" ht="12.75">
      <c r="P524" s="5"/>
      <c r="R524" s="17"/>
    </row>
    <row r="525" spans="16:18" ht="12.75">
      <c r="P525" s="5"/>
      <c r="R525" s="17"/>
    </row>
    <row r="526" spans="16:18" ht="12.75">
      <c r="P526" s="5"/>
      <c r="R526" s="17"/>
    </row>
    <row r="527" spans="16:18" ht="12.75">
      <c r="P527" s="5"/>
      <c r="R527" s="17"/>
    </row>
    <row r="528" spans="16:18" ht="12.75">
      <c r="P528" s="5"/>
      <c r="R528" s="17"/>
    </row>
    <row r="529" spans="16:18" ht="12.75">
      <c r="P529" s="5"/>
      <c r="R529" s="17"/>
    </row>
    <row r="530" spans="16:18" ht="12.75">
      <c r="P530" s="5"/>
      <c r="R530" s="17"/>
    </row>
    <row r="531" spans="16:18" ht="12.75">
      <c r="P531" s="5"/>
      <c r="R531" s="17"/>
    </row>
    <row r="532" spans="16:18" ht="12.75">
      <c r="P532" s="5"/>
      <c r="R532" s="17"/>
    </row>
    <row r="533" spans="16:18" ht="12.75">
      <c r="P533" s="5"/>
      <c r="R533" s="17"/>
    </row>
    <row r="534" spans="16:18" ht="12.75">
      <c r="P534" s="5"/>
      <c r="R534" s="17"/>
    </row>
    <row r="535" spans="16:18" ht="12.75">
      <c r="P535" s="5"/>
      <c r="R535" s="17"/>
    </row>
    <row r="536" spans="16:18" ht="12.75">
      <c r="P536" s="5"/>
      <c r="R536" s="17"/>
    </row>
    <row r="537" spans="16:18" ht="12.75">
      <c r="P537" s="5"/>
      <c r="R537" s="17"/>
    </row>
    <row r="538" spans="16:18" ht="12.75">
      <c r="P538" s="5"/>
      <c r="R538" s="17"/>
    </row>
    <row r="539" spans="16:18" ht="12.75">
      <c r="P539" s="5"/>
      <c r="R539" s="17"/>
    </row>
    <row r="540" spans="16:18" ht="12.75">
      <c r="P540" s="5"/>
      <c r="R540" s="17"/>
    </row>
    <row r="541" ht="12.75">
      <c r="R541" s="17"/>
    </row>
    <row r="542" spans="16:18" ht="12.75">
      <c r="P542" s="5"/>
      <c r="R542" s="17"/>
    </row>
    <row r="543" spans="16:18" ht="12.75">
      <c r="P543" s="5"/>
      <c r="R543" s="17"/>
    </row>
    <row r="544" spans="16:18" ht="12.75">
      <c r="P544" s="5"/>
      <c r="R544" s="17"/>
    </row>
    <row r="545" spans="16:18" ht="12.75">
      <c r="P545" s="5"/>
      <c r="R545" s="17"/>
    </row>
    <row r="546" spans="16:18" ht="12.75">
      <c r="P546" s="5"/>
      <c r="R546" s="17"/>
    </row>
    <row r="547" spans="16:18" ht="12.75">
      <c r="P547" s="5"/>
      <c r="R547" s="17"/>
    </row>
    <row r="548" spans="16:18" ht="12.75">
      <c r="P548" s="5"/>
      <c r="R548" s="17"/>
    </row>
    <row r="549" spans="16:18" ht="12.75">
      <c r="P549" s="5"/>
      <c r="R549" s="17"/>
    </row>
    <row r="550" spans="16:18" ht="12.75">
      <c r="P550" s="5"/>
      <c r="R550" s="17"/>
    </row>
    <row r="551" spans="16:18" ht="12.75">
      <c r="P551" s="5"/>
      <c r="R551" s="17"/>
    </row>
    <row r="552" spans="16:18" ht="12.75">
      <c r="P552" s="5"/>
      <c r="R552" s="17"/>
    </row>
    <row r="553" spans="16:18" ht="12.75">
      <c r="P553" s="5"/>
      <c r="R553" s="17"/>
    </row>
    <row r="554" spans="16:18" ht="12.75">
      <c r="P554" s="5"/>
      <c r="R554" s="17"/>
    </row>
    <row r="555" spans="16:18" ht="12.75">
      <c r="P555" s="5"/>
      <c r="R555" s="17"/>
    </row>
    <row r="556" spans="16:18" ht="12.75">
      <c r="P556" s="5"/>
      <c r="R556" s="17"/>
    </row>
    <row r="557" spans="16:18" ht="12.75">
      <c r="P557" s="5"/>
      <c r="R557" s="17"/>
    </row>
    <row r="558" spans="16:18" ht="12.75">
      <c r="P558" s="5"/>
      <c r="R558" s="17"/>
    </row>
    <row r="559" spans="16:18" ht="12.75">
      <c r="P559" s="5"/>
      <c r="R559" s="17"/>
    </row>
    <row r="560" spans="16:18" ht="12.75">
      <c r="P560" s="5"/>
      <c r="R560" s="17"/>
    </row>
    <row r="561" spans="16:18" ht="12.75">
      <c r="P561" s="5"/>
      <c r="R561" s="17"/>
    </row>
    <row r="562" spans="16:18" ht="12.75">
      <c r="P562" s="5"/>
      <c r="R562" s="17"/>
    </row>
    <row r="563" spans="16:18" ht="12.75">
      <c r="P563" s="5"/>
      <c r="R563" s="17"/>
    </row>
    <row r="564" spans="16:18" ht="12.75">
      <c r="P564" s="5"/>
      <c r="R564" s="17"/>
    </row>
    <row r="565" spans="16:18" ht="12.75">
      <c r="P565" s="5"/>
      <c r="R565" s="17"/>
    </row>
    <row r="566" spans="16:18" ht="12.75">
      <c r="P566" s="5"/>
      <c r="R566" s="17"/>
    </row>
    <row r="567" spans="16:18" ht="12.75">
      <c r="P567" s="5"/>
      <c r="R567" s="17"/>
    </row>
    <row r="568" spans="16:18" ht="12.75">
      <c r="P568" s="5"/>
      <c r="R568" s="17"/>
    </row>
    <row r="569" spans="16:18" ht="12.75">
      <c r="P569" s="5"/>
      <c r="R569" s="17"/>
    </row>
    <row r="570" spans="16:18" ht="12.75">
      <c r="P570" s="5"/>
      <c r="R570" s="17"/>
    </row>
    <row r="571" spans="16:18" ht="12.75">
      <c r="P571" s="5"/>
      <c r="R571" s="17"/>
    </row>
    <row r="572" spans="16:18" ht="12.75">
      <c r="P572" s="5"/>
      <c r="R572" s="17"/>
    </row>
    <row r="573" spans="16:18" ht="12.75">
      <c r="P573" s="5"/>
      <c r="R573" s="17"/>
    </row>
    <row r="574" spans="16:18" ht="12.75">
      <c r="P574" s="5"/>
      <c r="R574" s="17"/>
    </row>
    <row r="575" spans="16:18" ht="12.75">
      <c r="P575" s="5"/>
      <c r="R575" s="17"/>
    </row>
    <row r="576" spans="16:18" ht="12.75">
      <c r="P576" s="5"/>
      <c r="R576" s="17"/>
    </row>
    <row r="577" spans="16:18" ht="12.75">
      <c r="P577" s="5"/>
      <c r="R577" s="17"/>
    </row>
    <row r="578" spans="16:18" ht="12.75">
      <c r="P578" s="5"/>
      <c r="R578" s="17"/>
    </row>
    <row r="579" spans="16:18" ht="12.75">
      <c r="P579" s="5"/>
      <c r="R579" s="17"/>
    </row>
    <row r="580" spans="16:18" ht="12.75">
      <c r="P580" s="5"/>
      <c r="R580" s="17"/>
    </row>
    <row r="581" spans="16:18" ht="12.75">
      <c r="P581" s="5"/>
      <c r="R581" s="17"/>
    </row>
    <row r="582" spans="16:18" ht="12.75">
      <c r="P582" s="5"/>
      <c r="R582" s="17"/>
    </row>
    <row r="583" spans="16:18" ht="12.75">
      <c r="P583" s="5"/>
      <c r="R583" s="17"/>
    </row>
    <row r="584" spans="16:18" ht="12.75">
      <c r="P584" s="5"/>
      <c r="R584" s="17"/>
    </row>
    <row r="585" ht="12.75">
      <c r="R585" s="17"/>
    </row>
    <row r="586" ht="12.75">
      <c r="R586" s="17"/>
    </row>
    <row r="587" spans="16:18" ht="12.75">
      <c r="P587" s="5"/>
      <c r="R587" s="17"/>
    </row>
    <row r="588" ht="12.75">
      <c r="R588" s="17"/>
    </row>
    <row r="589" ht="12.75">
      <c r="R589" s="17"/>
    </row>
    <row r="590" ht="12.75">
      <c r="R590" s="17"/>
    </row>
    <row r="591" ht="12.75">
      <c r="R591" s="17"/>
    </row>
    <row r="592" ht="12.75">
      <c r="R592" s="17"/>
    </row>
    <row r="593" ht="12.75">
      <c r="R593" s="17"/>
    </row>
    <row r="594" ht="12.75">
      <c r="R594" s="17"/>
    </row>
    <row r="595" ht="12.75">
      <c r="R595" s="17"/>
    </row>
    <row r="596" ht="12.75">
      <c r="R596" s="17"/>
    </row>
    <row r="597" ht="12.75">
      <c r="R597" s="17"/>
    </row>
    <row r="598" ht="12.75">
      <c r="R598" s="17"/>
    </row>
    <row r="599" ht="12.75">
      <c r="R599" s="17"/>
    </row>
    <row r="600" ht="12.75">
      <c r="R600" s="17"/>
    </row>
    <row r="601" ht="12.75">
      <c r="R601" s="17"/>
    </row>
    <row r="602" ht="12.75">
      <c r="R602" s="17"/>
    </row>
    <row r="603" ht="12.75">
      <c r="R603" s="17"/>
    </row>
    <row r="604" ht="12.75">
      <c r="R604" s="17"/>
    </row>
    <row r="605" ht="12.75">
      <c r="R605" s="17"/>
    </row>
    <row r="606" ht="12.75">
      <c r="R606" s="17"/>
    </row>
    <row r="607" ht="12.75">
      <c r="R607" s="17"/>
    </row>
    <row r="608" ht="12.75">
      <c r="R608" s="17"/>
    </row>
    <row r="609" ht="12.75">
      <c r="R609" s="17"/>
    </row>
    <row r="610" ht="12.75">
      <c r="R610" s="17"/>
    </row>
    <row r="611" ht="12.75">
      <c r="R611" s="17"/>
    </row>
    <row r="612" spans="16:18" ht="12.75">
      <c r="P612" s="5"/>
      <c r="R612" s="17"/>
    </row>
    <row r="613" spans="16:18" ht="12.75">
      <c r="P613" s="5"/>
      <c r="R613" s="17"/>
    </row>
    <row r="614" spans="16:18" ht="12.75">
      <c r="P614" s="5"/>
      <c r="R614" s="17"/>
    </row>
    <row r="615" spans="16:18" ht="12.75">
      <c r="P615" s="5"/>
      <c r="R615" s="17"/>
    </row>
    <row r="616" spans="16:18" ht="12.75">
      <c r="P616" s="5"/>
      <c r="R616" s="17"/>
    </row>
    <row r="617" spans="16:18" ht="12.75">
      <c r="P617" s="5"/>
      <c r="R617" s="17"/>
    </row>
    <row r="618" ht="12.75">
      <c r="R618" s="17"/>
    </row>
    <row r="619" ht="12.75">
      <c r="R619" s="17"/>
    </row>
    <row r="620" ht="12.75">
      <c r="R620" s="17"/>
    </row>
    <row r="621" ht="12.75">
      <c r="R621" s="17"/>
    </row>
    <row r="622" ht="12.75">
      <c r="R622" s="17"/>
    </row>
    <row r="623" ht="12.75">
      <c r="R623" s="17"/>
    </row>
    <row r="624" ht="12.75">
      <c r="R624" s="17"/>
    </row>
    <row r="625" spans="16:18" ht="12.75">
      <c r="P625" s="5"/>
      <c r="R625" s="17"/>
    </row>
    <row r="626" spans="16:18" ht="12.75">
      <c r="P626" s="5"/>
      <c r="R626" s="17"/>
    </row>
    <row r="627" spans="16:18" ht="12.75">
      <c r="P627" s="5"/>
      <c r="R627" s="17"/>
    </row>
    <row r="628" spans="16:18" ht="12.75">
      <c r="P628" s="5"/>
      <c r="R628" s="17"/>
    </row>
    <row r="629" spans="16:18" ht="12.75">
      <c r="P629" s="5"/>
      <c r="R629" s="17"/>
    </row>
    <row r="630" spans="16:18" ht="12.75">
      <c r="P630" s="5"/>
      <c r="R630" s="17"/>
    </row>
    <row r="631" spans="16:18" ht="12.75">
      <c r="P631" s="5"/>
      <c r="R631" s="17"/>
    </row>
    <row r="632" spans="16:18" ht="12.75">
      <c r="P632" s="5"/>
      <c r="R632" s="17"/>
    </row>
    <row r="633" spans="16:18" ht="12.75">
      <c r="P633" s="5"/>
      <c r="R633" s="17"/>
    </row>
    <row r="634" spans="16:18" ht="12.75">
      <c r="P634" s="5"/>
      <c r="R634" s="17"/>
    </row>
    <row r="635" ht="12.75">
      <c r="R635" s="17"/>
    </row>
    <row r="636" spans="16:18" ht="12.75">
      <c r="P636" s="5"/>
      <c r="R636" s="17"/>
    </row>
    <row r="637" spans="16:18" ht="12.75">
      <c r="P637" s="5"/>
      <c r="R637" s="17"/>
    </row>
    <row r="638" spans="16:18" ht="12.75">
      <c r="P638" s="5"/>
      <c r="R638" s="17"/>
    </row>
    <row r="639" spans="16:18" ht="12.75">
      <c r="P639" s="5"/>
      <c r="R639" s="17"/>
    </row>
    <row r="640" spans="16:18" ht="12.75">
      <c r="P640" s="5"/>
      <c r="R640" s="17"/>
    </row>
    <row r="641" spans="16:18" ht="12.75">
      <c r="P641" s="5"/>
      <c r="R641" s="17"/>
    </row>
    <row r="642" spans="16:18" ht="12.75">
      <c r="P642" s="5"/>
      <c r="R642" s="17"/>
    </row>
    <row r="643" spans="16:18" ht="12.75">
      <c r="P643" s="5"/>
      <c r="R643" s="17"/>
    </row>
    <row r="644" spans="16:18" ht="12.75">
      <c r="P644" s="5"/>
      <c r="R644" s="17"/>
    </row>
    <row r="645" spans="16:18" ht="12.75">
      <c r="P645" s="5"/>
      <c r="R645" s="17"/>
    </row>
    <row r="646" spans="16:18" ht="12.75">
      <c r="P646" s="5"/>
      <c r="R646" s="17"/>
    </row>
    <row r="647" spans="16:18" ht="12.75">
      <c r="P647" s="5"/>
      <c r="R647" s="17"/>
    </row>
    <row r="648" spans="16:18" ht="12.75">
      <c r="P648" s="5"/>
      <c r="R648" s="17"/>
    </row>
    <row r="649" spans="16:18" ht="12.75">
      <c r="P649" s="5"/>
      <c r="R649" s="17"/>
    </row>
    <row r="650" spans="16:18" ht="12.75">
      <c r="P650" s="5"/>
      <c r="R650" s="17"/>
    </row>
    <row r="651" ht="12.75">
      <c r="R651" s="17"/>
    </row>
    <row r="652" ht="12.75">
      <c r="R652" s="17"/>
    </row>
    <row r="653" spans="16:18" ht="12.75">
      <c r="P653" s="5"/>
      <c r="R653" s="17"/>
    </row>
    <row r="654" spans="16:18" ht="12.75">
      <c r="P654" s="5"/>
      <c r="R654" s="17"/>
    </row>
    <row r="655" spans="16:18" ht="12.75">
      <c r="P655" s="5"/>
      <c r="R655" s="17"/>
    </row>
    <row r="656" spans="16:18" ht="12.75">
      <c r="P656" s="5"/>
      <c r="R656" s="17"/>
    </row>
    <row r="657" spans="16:18" ht="12.75">
      <c r="P657" s="5"/>
      <c r="R657" s="17"/>
    </row>
    <row r="658" spans="16:18" ht="12.75">
      <c r="P658" s="5"/>
      <c r="R658" s="17"/>
    </row>
    <row r="659" spans="16:18" ht="12.75">
      <c r="P659" s="5"/>
      <c r="R659" s="17"/>
    </row>
    <row r="660" spans="16:18" ht="12.75">
      <c r="P660" s="5"/>
      <c r="R660" s="17"/>
    </row>
    <row r="661" ht="12.75">
      <c r="R661" s="17"/>
    </row>
    <row r="662" ht="12.75">
      <c r="R662" s="17"/>
    </row>
    <row r="663" ht="12.75">
      <c r="R663" s="17"/>
    </row>
    <row r="664" ht="12.75">
      <c r="R664" s="17"/>
    </row>
    <row r="665" ht="12.75">
      <c r="R665" s="17"/>
    </row>
    <row r="666" ht="12.75">
      <c r="R666" s="17"/>
    </row>
    <row r="667" ht="12.75">
      <c r="R667" s="17"/>
    </row>
    <row r="668" ht="12.75">
      <c r="R668" s="17"/>
    </row>
    <row r="669" ht="12.75">
      <c r="R669" s="17"/>
    </row>
    <row r="670" spans="16:18" ht="12.75">
      <c r="P670" s="5"/>
      <c r="R670" s="17"/>
    </row>
    <row r="671" spans="16:18" ht="12.75">
      <c r="P671" s="5"/>
      <c r="R671" s="17"/>
    </row>
    <row r="672" spans="16:18" ht="12.75">
      <c r="P672" s="5"/>
      <c r="R672" s="17"/>
    </row>
    <row r="673" spans="16:18" ht="12.75">
      <c r="P673" s="5"/>
      <c r="R673" s="17"/>
    </row>
    <row r="674" spans="16:18" ht="12.75">
      <c r="P674" s="5"/>
      <c r="R674" s="17"/>
    </row>
    <row r="675" spans="16:18" ht="12.75">
      <c r="P675" s="5"/>
      <c r="R675" s="17"/>
    </row>
    <row r="676" spans="16:18" ht="12.75">
      <c r="P676" s="5"/>
      <c r="R676" s="17"/>
    </row>
    <row r="677" spans="16:18" ht="12.75">
      <c r="P677" s="5"/>
      <c r="R677" s="17"/>
    </row>
    <row r="678" spans="16:18" ht="12.75">
      <c r="P678" s="5"/>
      <c r="R678" s="17"/>
    </row>
    <row r="679" spans="16:18" ht="12.75">
      <c r="P679" s="5"/>
      <c r="R679" s="17"/>
    </row>
    <row r="680" spans="16:18" ht="12.75">
      <c r="P680" s="5"/>
      <c r="R680" s="17"/>
    </row>
    <row r="681" spans="16:18" ht="12.75">
      <c r="P681" s="5"/>
      <c r="R681" s="17"/>
    </row>
    <row r="682" spans="16:18" ht="12.75">
      <c r="P682" s="5"/>
      <c r="R682" s="17"/>
    </row>
    <row r="683" spans="16:18" ht="12.75">
      <c r="P683" s="5"/>
      <c r="R683" s="17"/>
    </row>
    <row r="684" spans="16:18" ht="12.75">
      <c r="P684" s="5"/>
      <c r="R684" s="17"/>
    </row>
    <row r="685" spans="16:18" ht="12.75">
      <c r="P685" s="5"/>
      <c r="R685" s="17"/>
    </row>
    <row r="686" spans="16:18" ht="12.75">
      <c r="P686" s="5"/>
      <c r="R686" s="17"/>
    </row>
    <row r="687" spans="16:18" ht="12.75">
      <c r="P687" s="5"/>
      <c r="R687" s="17"/>
    </row>
    <row r="688" spans="16:18" ht="12.75">
      <c r="P688" s="5"/>
      <c r="R688" s="17"/>
    </row>
    <row r="689" spans="16:18" ht="12.75">
      <c r="P689" s="5"/>
      <c r="R689" s="17"/>
    </row>
    <row r="690" spans="16:18" ht="12.75">
      <c r="P690" s="5"/>
      <c r="R690" s="17"/>
    </row>
    <row r="691" spans="16:18" ht="12.75">
      <c r="P691" s="5"/>
      <c r="R691" s="17"/>
    </row>
    <row r="692" spans="16:18" ht="12.75">
      <c r="P692" s="5"/>
      <c r="R692" s="17"/>
    </row>
    <row r="693" spans="16:18" ht="12.75">
      <c r="P693" s="5"/>
      <c r="R693" s="17"/>
    </row>
    <row r="694" spans="16:18" ht="12.75">
      <c r="P694" s="5"/>
      <c r="R694" s="17"/>
    </row>
    <row r="695" spans="16:18" ht="12.75">
      <c r="P695" s="5"/>
      <c r="R695" s="17"/>
    </row>
    <row r="696" spans="16:18" ht="12.75">
      <c r="P696" s="5"/>
      <c r="R696" s="17"/>
    </row>
    <row r="697" spans="16:18" ht="12.75">
      <c r="P697" s="5"/>
      <c r="R697" s="17"/>
    </row>
    <row r="698" spans="8:18" s="8" customFormat="1" ht="12.75">
      <c r="H698" s="14"/>
      <c r="K698" s="14"/>
      <c r="L698" s="25"/>
      <c r="M698" s="25"/>
      <c r="N698" s="25"/>
      <c r="O698" s="10"/>
      <c r="P698" s="10"/>
      <c r="Q698" s="10"/>
      <c r="R698" s="19"/>
    </row>
    <row r="699" spans="8:18" s="8" customFormat="1" ht="12.75">
      <c r="H699" s="14"/>
      <c r="K699" s="14"/>
      <c r="L699" s="25"/>
      <c r="M699" s="25"/>
      <c r="N699" s="25"/>
      <c r="O699" s="10"/>
      <c r="P699" s="10"/>
      <c r="Q699" s="10"/>
      <c r="R699" s="19"/>
    </row>
    <row r="700" spans="8:18" s="8" customFormat="1" ht="12.75">
      <c r="H700" s="14"/>
      <c r="K700" s="14"/>
      <c r="L700" s="25"/>
      <c r="M700" s="25"/>
      <c r="N700" s="25"/>
      <c r="O700" s="10"/>
      <c r="P700" s="10"/>
      <c r="Q700" s="10"/>
      <c r="R700" s="19"/>
    </row>
    <row r="701" spans="8:18" s="8" customFormat="1" ht="12.75">
      <c r="H701" s="14"/>
      <c r="K701" s="14"/>
      <c r="L701" s="25"/>
      <c r="M701" s="25"/>
      <c r="N701" s="25"/>
      <c r="O701" s="10"/>
      <c r="P701" s="10"/>
      <c r="Q701" s="10"/>
      <c r="R701" s="19"/>
    </row>
    <row r="702" spans="8:18" s="8" customFormat="1" ht="12.75">
      <c r="H702" s="14"/>
      <c r="K702" s="14"/>
      <c r="L702" s="25"/>
      <c r="M702" s="25"/>
      <c r="N702" s="25"/>
      <c r="O702" s="10"/>
      <c r="P702" s="10"/>
      <c r="Q702" s="10"/>
      <c r="R702" s="19"/>
    </row>
    <row r="703" spans="8:18" s="8" customFormat="1" ht="12.75">
      <c r="H703" s="14"/>
      <c r="K703" s="14"/>
      <c r="L703" s="25"/>
      <c r="M703" s="25"/>
      <c r="N703" s="25"/>
      <c r="O703" s="10"/>
      <c r="P703" s="10"/>
      <c r="Q703" s="10"/>
      <c r="R703" s="19"/>
    </row>
    <row r="704" ht="12.75">
      <c r="R704" s="17"/>
    </row>
    <row r="705" spans="16:18" ht="12.75">
      <c r="P705" s="5"/>
      <c r="R705" s="17"/>
    </row>
    <row r="706" spans="16:18" ht="12.75">
      <c r="P706" s="5"/>
      <c r="R706" s="17"/>
    </row>
    <row r="707" spans="16:18" ht="12.75">
      <c r="P707" s="5"/>
      <c r="R707" s="17"/>
    </row>
    <row r="708" spans="16:18" ht="12.75">
      <c r="P708" s="5"/>
      <c r="R708" s="17"/>
    </row>
    <row r="709" spans="16:18" ht="12.75">
      <c r="P709" s="5"/>
      <c r="R709" s="17"/>
    </row>
    <row r="710" spans="16:18" ht="12.75">
      <c r="P710" s="5"/>
      <c r="R710" s="17"/>
    </row>
    <row r="711" ht="12.75">
      <c r="R711" s="17"/>
    </row>
    <row r="712" spans="16:18" ht="12.75">
      <c r="P712" s="5"/>
      <c r="R712" s="17"/>
    </row>
    <row r="713" spans="16:18" ht="12.75">
      <c r="P713" s="5"/>
      <c r="R713" s="17"/>
    </row>
    <row r="714" spans="16:18" ht="12.75">
      <c r="P714" s="5"/>
      <c r="R714" s="17"/>
    </row>
    <row r="715" spans="16:18" ht="12.75">
      <c r="P715" s="5"/>
      <c r="R715" s="17"/>
    </row>
    <row r="716" spans="16:18" ht="12.75">
      <c r="P716" s="5"/>
      <c r="R716" s="17"/>
    </row>
    <row r="717" spans="16:18" ht="12.75">
      <c r="P717" s="5"/>
      <c r="R717" s="17"/>
    </row>
    <row r="718" spans="16:18" ht="12.75">
      <c r="P718" s="5"/>
      <c r="R718" s="17"/>
    </row>
    <row r="719" spans="16:18" ht="12.75">
      <c r="P719" s="5"/>
      <c r="R719" s="17"/>
    </row>
    <row r="720" spans="16:18" ht="12.75">
      <c r="P720" s="5"/>
      <c r="R720" s="17"/>
    </row>
    <row r="721" spans="16:18" ht="12.75">
      <c r="P721" s="5"/>
      <c r="R721" s="17"/>
    </row>
    <row r="722" spans="16:18" ht="12.75">
      <c r="P722" s="5"/>
      <c r="R722" s="17"/>
    </row>
    <row r="723" spans="16:18" ht="12.75">
      <c r="P723" s="5"/>
      <c r="R723" s="17"/>
    </row>
    <row r="724" spans="16:18" ht="12.75">
      <c r="P724" s="5"/>
      <c r="R724" s="17"/>
    </row>
    <row r="725" spans="16:18" ht="12.75">
      <c r="P725" s="5"/>
      <c r="R725" s="17"/>
    </row>
    <row r="726" spans="16:18" ht="12.75">
      <c r="P726" s="5"/>
      <c r="R726" s="17"/>
    </row>
    <row r="727" spans="16:18" ht="12.75">
      <c r="P727" s="5"/>
      <c r="R727" s="17"/>
    </row>
    <row r="728" spans="16:18" ht="12.75">
      <c r="P728" s="5"/>
      <c r="R728" s="17"/>
    </row>
    <row r="729" spans="16:18" ht="12.75">
      <c r="P729" s="5"/>
      <c r="R729" s="17"/>
    </row>
    <row r="730" spans="16:18" ht="12.75">
      <c r="P730" s="5"/>
      <c r="R730" s="17"/>
    </row>
    <row r="731" spans="16:18" ht="12.75">
      <c r="P731" s="5"/>
      <c r="R731" s="17"/>
    </row>
    <row r="732" spans="16:18" ht="12.75">
      <c r="P732" s="5"/>
      <c r="R732" s="17"/>
    </row>
    <row r="733" spans="16:18" ht="12.75">
      <c r="P733" s="5"/>
      <c r="R733" s="17"/>
    </row>
    <row r="734" spans="16:18" ht="12.75">
      <c r="P734" s="5"/>
      <c r="R734" s="17"/>
    </row>
    <row r="735" spans="16:18" ht="12.75">
      <c r="P735" s="5"/>
      <c r="R735" s="17"/>
    </row>
    <row r="736" spans="16:18" ht="12.75">
      <c r="P736" s="5"/>
      <c r="R736" s="17"/>
    </row>
    <row r="737" spans="16:18" ht="12.75">
      <c r="P737" s="5"/>
      <c r="R737" s="17"/>
    </row>
    <row r="738" spans="16:18" ht="12.75">
      <c r="P738" s="5"/>
      <c r="R738" s="17"/>
    </row>
    <row r="739" spans="16:18" ht="12.75">
      <c r="P739" s="5"/>
      <c r="R739" s="17"/>
    </row>
    <row r="740" spans="16:18" ht="12.75">
      <c r="P740" s="5"/>
      <c r="R740" s="17"/>
    </row>
    <row r="741" spans="16:18" ht="12.75">
      <c r="P741" s="5"/>
      <c r="R741" s="17"/>
    </row>
    <row r="742" spans="16:18" ht="12.75">
      <c r="P742" s="5"/>
      <c r="R742" s="17"/>
    </row>
    <row r="743" spans="16:18" ht="12.75">
      <c r="P743" s="5"/>
      <c r="R743" s="17"/>
    </row>
    <row r="744" spans="16:18" ht="12.75">
      <c r="P744" s="5"/>
      <c r="R744" s="17"/>
    </row>
    <row r="745" spans="16:18" ht="12.75">
      <c r="P745" s="5"/>
      <c r="R745" s="17"/>
    </row>
    <row r="746" spans="16:18" ht="12.75">
      <c r="P746" s="5"/>
      <c r="R746" s="17"/>
    </row>
    <row r="747" spans="16:18" ht="12.75">
      <c r="P747" s="5"/>
      <c r="R747" s="17"/>
    </row>
    <row r="748" spans="16:18" ht="12.75">
      <c r="P748" s="5"/>
      <c r="R748" s="17"/>
    </row>
    <row r="749" spans="16:18" ht="12.75">
      <c r="P749" s="5"/>
      <c r="R749" s="17"/>
    </row>
    <row r="750" spans="16:18" ht="12.75">
      <c r="P750" s="5"/>
      <c r="R750" s="17"/>
    </row>
    <row r="751" spans="16:18" ht="12.75">
      <c r="P751" s="5"/>
      <c r="R751" s="17"/>
    </row>
    <row r="752" spans="16:18" ht="12.75">
      <c r="P752" s="5"/>
      <c r="R752" s="17"/>
    </row>
    <row r="753" spans="16:18" ht="12.75">
      <c r="P753" s="5"/>
      <c r="R753" s="17"/>
    </row>
    <row r="754" spans="16:18" ht="12.75">
      <c r="P754" s="5"/>
      <c r="R754" s="17"/>
    </row>
    <row r="755" spans="16:18" ht="12.75">
      <c r="P755" s="5"/>
      <c r="R755" s="17"/>
    </row>
    <row r="756" spans="16:18" ht="12.75">
      <c r="P756" s="5"/>
      <c r="R756" s="17"/>
    </row>
    <row r="757" spans="16:18" ht="12.75">
      <c r="P757" s="5"/>
      <c r="R757" s="17"/>
    </row>
    <row r="758" spans="16:18" ht="12.75">
      <c r="P758" s="5"/>
      <c r="R758" s="17"/>
    </row>
    <row r="759" spans="16:18" ht="12.75">
      <c r="P759" s="5"/>
      <c r="R759" s="17"/>
    </row>
    <row r="760" spans="16:18" ht="12.75">
      <c r="P760" s="5"/>
      <c r="R760" s="17"/>
    </row>
    <row r="761" spans="16:18" ht="12.75">
      <c r="P761" s="5"/>
      <c r="R761" s="17"/>
    </row>
    <row r="762" spans="16:18" ht="12.75">
      <c r="P762" s="5"/>
      <c r="R762" s="17"/>
    </row>
    <row r="763" spans="16:18" ht="12.75">
      <c r="P763" s="5"/>
      <c r="R763" s="17"/>
    </row>
    <row r="764" spans="16:18" ht="12.75">
      <c r="P764" s="5"/>
      <c r="R764" s="17"/>
    </row>
    <row r="765" spans="16:18" ht="12.75">
      <c r="P765" s="5"/>
      <c r="R765" s="17"/>
    </row>
    <row r="766" spans="16:18" ht="12.75">
      <c r="P766" s="5"/>
      <c r="R766" s="17"/>
    </row>
    <row r="767" spans="16:18" ht="12.75">
      <c r="P767" s="5"/>
      <c r="R767" s="17"/>
    </row>
    <row r="768" spans="16:18" ht="12.75">
      <c r="P768" s="5"/>
      <c r="R768" s="17"/>
    </row>
    <row r="769" spans="16:18" ht="12.75">
      <c r="P769" s="5"/>
      <c r="R769" s="17"/>
    </row>
    <row r="770" spans="16:18" ht="12.75">
      <c r="P770" s="5"/>
      <c r="R770" s="17"/>
    </row>
    <row r="771" spans="16:18" ht="12.75">
      <c r="P771" s="5"/>
      <c r="R771" s="17"/>
    </row>
    <row r="772" spans="16:18" ht="12.75">
      <c r="P772" s="5"/>
      <c r="R772" s="17"/>
    </row>
    <row r="773" spans="16:18" ht="12.75">
      <c r="P773" s="5"/>
      <c r="R773" s="17"/>
    </row>
    <row r="774" spans="16:18" ht="12.75">
      <c r="P774" s="5"/>
      <c r="R774" s="17"/>
    </row>
    <row r="775" spans="16:18" ht="12.75">
      <c r="P775" s="5"/>
      <c r="R775" s="17"/>
    </row>
    <row r="776" spans="16:18" ht="12.75">
      <c r="P776" s="5"/>
      <c r="R776" s="17"/>
    </row>
    <row r="777" spans="16:18" ht="12.75">
      <c r="P777" s="5"/>
      <c r="R777" s="17"/>
    </row>
    <row r="778" spans="16:18" ht="12.75">
      <c r="P778" s="5"/>
      <c r="R778" s="17"/>
    </row>
    <row r="779" spans="16:18" ht="12.75">
      <c r="P779" s="5"/>
      <c r="R779" s="17"/>
    </row>
    <row r="780" spans="16:18" ht="12.75">
      <c r="P780" s="5"/>
      <c r="R780" s="17"/>
    </row>
    <row r="781" spans="16:18" ht="12.75">
      <c r="P781" s="5"/>
      <c r="R781" s="17"/>
    </row>
    <row r="782" spans="16:18" ht="12.75">
      <c r="P782" s="5"/>
      <c r="R782" s="17"/>
    </row>
    <row r="783" spans="16:18" ht="12.75">
      <c r="P783" s="5"/>
      <c r="R783" s="17"/>
    </row>
    <row r="784" spans="16:18" ht="12.75">
      <c r="P784" s="5"/>
      <c r="R784" s="17"/>
    </row>
    <row r="785" spans="16:18" ht="12.75">
      <c r="P785" s="5"/>
      <c r="R785" s="17"/>
    </row>
    <row r="786" spans="16:18" ht="12.75">
      <c r="P786" s="5"/>
      <c r="R786" s="17"/>
    </row>
    <row r="787" spans="16:18" ht="12.75">
      <c r="P787" s="5"/>
      <c r="R787" s="17"/>
    </row>
    <row r="788" spans="16:18" ht="12.75">
      <c r="P788" s="5"/>
      <c r="R788" s="17"/>
    </row>
    <row r="789" spans="16:18" ht="12.75">
      <c r="P789" s="5"/>
      <c r="R789" s="17"/>
    </row>
    <row r="790" spans="16:18" ht="12.75">
      <c r="P790" s="5"/>
      <c r="R790" s="17"/>
    </row>
    <row r="791" spans="16:18" ht="12.75">
      <c r="P791" s="5"/>
      <c r="R791" s="17"/>
    </row>
    <row r="792" ht="12.75">
      <c r="R792" s="17"/>
    </row>
    <row r="793" ht="12.75">
      <c r="R793" s="17"/>
    </row>
    <row r="794" ht="12.75">
      <c r="R794" s="17"/>
    </row>
    <row r="795" ht="12.75">
      <c r="R795" s="17"/>
    </row>
    <row r="796" spans="16:18" ht="12.75">
      <c r="P796" s="5"/>
      <c r="R796" s="17"/>
    </row>
    <row r="797" ht="12.75">
      <c r="R797" s="17"/>
    </row>
    <row r="798" ht="12.75">
      <c r="R798" s="17"/>
    </row>
    <row r="799" ht="12.75">
      <c r="R799" s="17"/>
    </row>
    <row r="800" spans="16:18" ht="12.75">
      <c r="P800" s="5"/>
      <c r="R800" s="17"/>
    </row>
    <row r="801" spans="16:18" ht="12.75">
      <c r="P801" s="5"/>
      <c r="R801" s="17"/>
    </row>
    <row r="802" spans="16:18" ht="12.75">
      <c r="P802" s="5"/>
      <c r="R802" s="17"/>
    </row>
    <row r="803" ht="12.75">
      <c r="R803" s="17"/>
    </row>
    <row r="804" ht="12.75">
      <c r="R804" s="17"/>
    </row>
    <row r="805" spans="16:18" ht="12.75">
      <c r="P805" s="5"/>
      <c r="R805" s="17"/>
    </row>
    <row r="806" ht="12.75">
      <c r="R806" s="17"/>
    </row>
    <row r="807" ht="12.75">
      <c r="R807" s="17"/>
    </row>
    <row r="808" ht="12.75">
      <c r="R808" s="17"/>
    </row>
    <row r="809" spans="16:18" ht="12.75">
      <c r="P809" s="5"/>
      <c r="R809" s="17"/>
    </row>
    <row r="810" spans="16:18" ht="12.75">
      <c r="P810" s="5"/>
      <c r="R810" s="17"/>
    </row>
    <row r="811" spans="16:18" ht="12.75">
      <c r="P811" s="5"/>
      <c r="R811" s="17"/>
    </row>
    <row r="812" spans="16:18" ht="12.75">
      <c r="P812" s="5"/>
      <c r="R812" s="17"/>
    </row>
    <row r="813" spans="16:18" ht="12.75">
      <c r="P813" s="5"/>
      <c r="R813" s="17"/>
    </row>
    <row r="814" spans="16:18" ht="12.75">
      <c r="P814" s="5"/>
      <c r="R814" s="17"/>
    </row>
    <row r="815" spans="16:18" ht="12.75">
      <c r="P815" s="5"/>
      <c r="R815" s="17"/>
    </row>
    <row r="816" spans="16:18" ht="12.75">
      <c r="P816" s="5"/>
      <c r="R816" s="17"/>
    </row>
    <row r="817" spans="16:18" ht="12.75">
      <c r="P817" s="5"/>
      <c r="R817" s="17"/>
    </row>
    <row r="818" spans="16:18" ht="12.75">
      <c r="P818" s="5"/>
      <c r="R818" s="17"/>
    </row>
    <row r="819" spans="16:18" ht="12.75">
      <c r="P819" s="5"/>
      <c r="R819" s="17"/>
    </row>
    <row r="820" spans="16:18" ht="12.75">
      <c r="P820" s="5"/>
      <c r="R820" s="17"/>
    </row>
    <row r="821" spans="16:18" ht="12.75">
      <c r="P821" s="5"/>
      <c r="R821" s="17"/>
    </row>
    <row r="822" spans="16:18" ht="12.75">
      <c r="P822" s="5"/>
      <c r="R822" s="17"/>
    </row>
    <row r="823" spans="16:18" ht="12.75">
      <c r="P823" s="5"/>
      <c r="R823" s="17"/>
    </row>
    <row r="824" spans="16:18" ht="12.75">
      <c r="P824" s="5"/>
      <c r="R824" s="17"/>
    </row>
    <row r="825" spans="16:18" ht="12.75">
      <c r="P825" s="5"/>
      <c r="R825" s="17"/>
    </row>
    <row r="826" spans="16:18" ht="12.75">
      <c r="P826" s="5"/>
      <c r="R826" s="17"/>
    </row>
    <row r="827" spans="16:18" ht="12.75">
      <c r="P827" s="5"/>
      <c r="R827" s="17"/>
    </row>
    <row r="828" spans="16:18" ht="12.75">
      <c r="P828" s="5"/>
      <c r="R828" s="17"/>
    </row>
    <row r="829" spans="16:18" ht="12.75">
      <c r="P829" s="5"/>
      <c r="R829" s="17"/>
    </row>
    <row r="830" spans="16:18" ht="12.75">
      <c r="P830" s="5"/>
      <c r="R830" s="17"/>
    </row>
    <row r="831" ht="12.75">
      <c r="R831" s="17"/>
    </row>
    <row r="832" ht="12.75">
      <c r="R832" s="17"/>
    </row>
    <row r="833" ht="12.75">
      <c r="R833" s="17"/>
    </row>
    <row r="834" spans="16:18" ht="12.75">
      <c r="P834" s="5"/>
      <c r="R834" s="17"/>
    </row>
    <row r="835" spans="16:18" ht="12.75">
      <c r="P835" s="5"/>
      <c r="R835" s="17"/>
    </row>
    <row r="836" spans="16:18" ht="12.75">
      <c r="P836" s="5"/>
      <c r="R836" s="17"/>
    </row>
    <row r="837" spans="16:18" ht="12.75">
      <c r="P837" s="5"/>
      <c r="R837" s="17"/>
    </row>
    <row r="838" spans="16:18" ht="12.75">
      <c r="P838" s="5"/>
      <c r="R838" s="17"/>
    </row>
    <row r="839" spans="16:18" ht="12.75">
      <c r="P839" s="5"/>
      <c r="R839" s="17"/>
    </row>
    <row r="840" spans="16:18" ht="12.75">
      <c r="P840" s="5"/>
      <c r="R840" s="17"/>
    </row>
    <row r="841" spans="16:18" ht="12.75">
      <c r="P841" s="5"/>
      <c r="R841" s="17"/>
    </row>
    <row r="842" spans="16:18" ht="12.75">
      <c r="P842" s="5"/>
      <c r="R842" s="17"/>
    </row>
    <row r="843" spans="16:18" ht="12.75">
      <c r="P843" s="5"/>
      <c r="R843" s="17"/>
    </row>
    <row r="844" spans="16:18" ht="12.75">
      <c r="P844" s="5"/>
      <c r="R844" s="17"/>
    </row>
    <row r="845" spans="16:18" ht="12.75">
      <c r="P845" s="5"/>
      <c r="R845" s="17"/>
    </row>
    <row r="846" spans="16:18" ht="12.75">
      <c r="P846" s="5"/>
      <c r="R846" s="17"/>
    </row>
    <row r="847" spans="16:18" ht="12.75">
      <c r="P847" s="5"/>
      <c r="R847" s="17"/>
    </row>
    <row r="848" spans="16:18" ht="12.75">
      <c r="P848" s="5"/>
      <c r="R848" s="17"/>
    </row>
    <row r="849" spans="16:18" ht="12.75">
      <c r="P849" s="5"/>
      <c r="R849" s="17"/>
    </row>
    <row r="850" spans="16:18" ht="12.75">
      <c r="P850" s="5"/>
      <c r="R850" s="17"/>
    </row>
    <row r="851" spans="16:18" ht="12.75">
      <c r="P851" s="5"/>
      <c r="R851" s="17"/>
    </row>
    <row r="852" spans="16:18" ht="12.75">
      <c r="P852" s="5"/>
      <c r="R852" s="17"/>
    </row>
    <row r="853" spans="16:18" ht="12.75">
      <c r="P853" s="5"/>
      <c r="R853" s="17"/>
    </row>
    <row r="854" spans="16:18" ht="12.75">
      <c r="P854" s="5"/>
      <c r="R854" s="17"/>
    </row>
    <row r="855" spans="16:18" ht="12.75">
      <c r="P855" s="5"/>
      <c r="R855" s="17"/>
    </row>
    <row r="856" spans="16:18" ht="12.75">
      <c r="P856" s="5"/>
      <c r="R856" s="17"/>
    </row>
    <row r="857" spans="16:18" ht="12.75">
      <c r="P857" s="5"/>
      <c r="R857" s="17"/>
    </row>
    <row r="858" spans="16:18" ht="12.75">
      <c r="P858" s="5"/>
      <c r="R858" s="17"/>
    </row>
    <row r="859" spans="16:18" ht="12.75">
      <c r="P859" s="5"/>
      <c r="R859" s="17"/>
    </row>
    <row r="860" spans="16:18" ht="12.75">
      <c r="P860" s="5"/>
      <c r="R860" s="17"/>
    </row>
    <row r="861" spans="16:18" ht="12.75">
      <c r="P861" s="5"/>
      <c r="R861" s="17"/>
    </row>
    <row r="862" spans="16:18" ht="12.75">
      <c r="P862" s="5"/>
      <c r="R862" s="17"/>
    </row>
    <row r="863" spans="16:18" ht="12.75">
      <c r="P863" s="5"/>
      <c r="R863" s="17"/>
    </row>
    <row r="864" spans="16:18" ht="12.75">
      <c r="P864" s="5"/>
      <c r="R864" s="17"/>
    </row>
    <row r="865" spans="16:18" ht="12.75">
      <c r="P865" s="5"/>
      <c r="R865" s="17"/>
    </row>
    <row r="866" spans="16:18" ht="12.75">
      <c r="P866" s="5"/>
      <c r="R866" s="17"/>
    </row>
    <row r="867" spans="16:18" ht="12.75">
      <c r="P867" s="5"/>
      <c r="R867" s="17"/>
    </row>
    <row r="868" spans="16:18" ht="12.75">
      <c r="P868" s="5"/>
      <c r="R868" s="17"/>
    </row>
    <row r="869" spans="16:18" ht="12.75">
      <c r="P869" s="5"/>
      <c r="R869" s="17"/>
    </row>
    <row r="870" spans="16:18" ht="12.75">
      <c r="P870" s="5"/>
      <c r="R870" s="17"/>
    </row>
    <row r="871" spans="16:18" ht="12.75">
      <c r="P871" s="5"/>
      <c r="R871" s="17"/>
    </row>
    <row r="872" spans="16:18" ht="12.75">
      <c r="P872" s="5"/>
      <c r="R872" s="17"/>
    </row>
    <row r="873" spans="16:18" ht="12.75">
      <c r="P873" s="5"/>
      <c r="R873" s="17"/>
    </row>
    <row r="874" spans="16:18" ht="12.75">
      <c r="P874" s="5"/>
      <c r="R874" s="17"/>
    </row>
    <row r="875" spans="16:18" ht="12.75">
      <c r="P875" s="5"/>
      <c r="R875" s="17"/>
    </row>
    <row r="876" spans="16:18" ht="12.75">
      <c r="P876" s="5"/>
      <c r="R876" s="17"/>
    </row>
    <row r="877" spans="16:18" ht="12.75">
      <c r="P877" s="5"/>
      <c r="R877" s="17"/>
    </row>
    <row r="878" spans="16:18" ht="12.75">
      <c r="P878" s="5"/>
      <c r="R878" s="17"/>
    </row>
    <row r="879" spans="16:18" ht="12.75">
      <c r="P879" s="5"/>
      <c r="R879" s="17"/>
    </row>
    <row r="880" spans="16:18" ht="12.75">
      <c r="P880" s="5"/>
      <c r="R880" s="17"/>
    </row>
    <row r="881" spans="16:18" ht="12.75">
      <c r="P881" s="5"/>
      <c r="R881" s="17"/>
    </row>
    <row r="882" spans="16:18" ht="12.75">
      <c r="P882" s="5"/>
      <c r="R882" s="17"/>
    </row>
    <row r="883" spans="16:18" ht="12.75">
      <c r="P883" s="5"/>
      <c r="R883" s="17"/>
    </row>
    <row r="884" spans="16:18" ht="12.75">
      <c r="P884" s="5"/>
      <c r="R884" s="17"/>
    </row>
    <row r="885" spans="16:18" ht="12.75">
      <c r="P885" s="5"/>
      <c r="R885" s="17"/>
    </row>
    <row r="886" spans="16:18" ht="12.75">
      <c r="P886" s="5"/>
      <c r="R886" s="17"/>
    </row>
    <row r="887" spans="16:18" ht="12.75">
      <c r="P887" s="5"/>
      <c r="R887" s="17"/>
    </row>
    <row r="888" spans="16:18" ht="12.75">
      <c r="P888" s="5"/>
      <c r="R888" s="17"/>
    </row>
    <row r="889" spans="16:18" ht="12.75">
      <c r="P889" s="5"/>
      <c r="R889" s="17"/>
    </row>
    <row r="890" spans="16:18" ht="12.75">
      <c r="P890" s="5"/>
      <c r="R890" s="17"/>
    </row>
    <row r="891" spans="16:18" ht="12.75">
      <c r="P891" s="5"/>
      <c r="R891" s="17"/>
    </row>
    <row r="892" spans="16:18" ht="12.75">
      <c r="P892" s="5"/>
      <c r="R892" s="17"/>
    </row>
    <row r="893" spans="16:18" ht="12.75">
      <c r="P893" s="5"/>
      <c r="R893" s="17"/>
    </row>
    <row r="894" spans="16:18" ht="12.75">
      <c r="P894" s="5"/>
      <c r="R894" s="17"/>
    </row>
    <row r="895" spans="16:18" ht="12.75">
      <c r="P895" s="5"/>
      <c r="R895" s="17"/>
    </row>
    <row r="896" spans="16:18" ht="12.75">
      <c r="P896" s="5"/>
      <c r="R896" s="17"/>
    </row>
    <row r="897" spans="16:18" ht="12.75">
      <c r="P897" s="5"/>
      <c r="R897" s="17"/>
    </row>
    <row r="898" spans="16:18" ht="12.75">
      <c r="P898" s="5"/>
      <c r="R898" s="17"/>
    </row>
    <row r="899" spans="16:18" ht="12.75">
      <c r="P899" s="5"/>
      <c r="R899" s="17"/>
    </row>
    <row r="900" spans="16:18" ht="12.75">
      <c r="P900" s="5"/>
      <c r="R900" s="17"/>
    </row>
    <row r="901" spans="16:18" ht="12.75">
      <c r="P901" s="5"/>
      <c r="R901" s="17"/>
    </row>
    <row r="902" spans="16:18" ht="12.75">
      <c r="P902" s="5"/>
      <c r="R902" s="17"/>
    </row>
    <row r="903" spans="16:18" ht="12.75">
      <c r="P903" s="5"/>
      <c r="R903" s="17"/>
    </row>
    <row r="904" spans="16:18" ht="12.75">
      <c r="P904" s="5"/>
      <c r="R904" s="17"/>
    </row>
    <row r="905" spans="16:18" ht="12.75">
      <c r="P905" s="5"/>
      <c r="R905" s="17"/>
    </row>
    <row r="906" spans="16:18" ht="12.75">
      <c r="P906" s="5"/>
      <c r="R906" s="17"/>
    </row>
    <row r="907" spans="16:18" ht="12.75">
      <c r="P907" s="5"/>
      <c r="R907" s="17"/>
    </row>
    <row r="908" spans="16:18" ht="12.75">
      <c r="P908" s="5"/>
      <c r="R908" s="17"/>
    </row>
    <row r="909" spans="16:18" ht="12.75">
      <c r="P909" s="5"/>
      <c r="R909" s="17"/>
    </row>
    <row r="910" spans="16:18" ht="12.75">
      <c r="P910" s="5"/>
      <c r="R910" s="17"/>
    </row>
    <row r="911" spans="16:18" ht="12.75">
      <c r="P911" s="5"/>
      <c r="R911" s="17"/>
    </row>
    <row r="912" spans="16:18" ht="12.75">
      <c r="P912" s="5"/>
      <c r="R912" s="17"/>
    </row>
    <row r="913" spans="16:18" ht="12.75">
      <c r="P913" s="5"/>
      <c r="R913" s="17"/>
    </row>
    <row r="914" spans="16:18" ht="12.75">
      <c r="P914" s="5"/>
      <c r="R914" s="17"/>
    </row>
    <row r="915" spans="16:18" ht="12.75">
      <c r="P915" s="5"/>
      <c r="R915" s="17"/>
    </row>
    <row r="916" spans="16:18" ht="12.75">
      <c r="P916" s="5"/>
      <c r="R916" s="17"/>
    </row>
    <row r="917" spans="16:18" ht="12.75">
      <c r="P917" s="5"/>
      <c r="R917" s="17"/>
    </row>
    <row r="918" spans="16:18" ht="12.75">
      <c r="P918" s="5"/>
      <c r="R918" s="17"/>
    </row>
    <row r="919" spans="16:18" ht="12.75">
      <c r="P919" s="5"/>
      <c r="R919" s="17"/>
    </row>
    <row r="920" spans="16:18" ht="12.75">
      <c r="P920" s="5"/>
      <c r="R920" s="17"/>
    </row>
    <row r="921" spans="16:18" ht="12.75">
      <c r="P921" s="5"/>
      <c r="R921" s="17"/>
    </row>
    <row r="922" spans="16:18" ht="12.75">
      <c r="P922" s="5"/>
      <c r="R922" s="17"/>
    </row>
    <row r="923" spans="16:18" ht="12.75">
      <c r="P923" s="5"/>
      <c r="R923" s="17"/>
    </row>
    <row r="924" spans="16:18" ht="12.75">
      <c r="P924" s="5"/>
      <c r="R924" s="17"/>
    </row>
    <row r="925" spans="16:18" ht="12.75">
      <c r="P925" s="5"/>
      <c r="R925" s="17"/>
    </row>
    <row r="926" spans="16:18" ht="12.75">
      <c r="P926" s="5"/>
      <c r="R926" s="17"/>
    </row>
    <row r="927" spans="16:18" ht="12.75">
      <c r="P927" s="5"/>
      <c r="R927" s="17"/>
    </row>
    <row r="928" spans="16:18" ht="12.75">
      <c r="P928" s="5"/>
      <c r="R928" s="17"/>
    </row>
    <row r="929" spans="16:18" ht="12.75">
      <c r="P929" s="5"/>
      <c r="R929" s="17"/>
    </row>
    <row r="930" spans="16:18" ht="12.75">
      <c r="P930" s="5"/>
      <c r="R930" s="17"/>
    </row>
    <row r="931" spans="16:18" ht="12.75">
      <c r="P931" s="5"/>
      <c r="R931" s="17"/>
    </row>
    <row r="932" spans="16:18" ht="12.75">
      <c r="P932" s="5"/>
      <c r="R932" s="17"/>
    </row>
    <row r="933" spans="16:18" ht="12.75">
      <c r="P933" s="5"/>
      <c r="R933" s="17"/>
    </row>
    <row r="934" spans="16:18" ht="12.75">
      <c r="P934" s="5"/>
      <c r="R934" s="17"/>
    </row>
    <row r="935" spans="16:18" ht="12.75">
      <c r="P935" s="5"/>
      <c r="R935" s="17"/>
    </row>
    <row r="936" spans="16:18" ht="12.75">
      <c r="P936" s="5"/>
      <c r="R936" s="17"/>
    </row>
    <row r="937" spans="16:18" ht="12.75">
      <c r="P937" s="5"/>
      <c r="R937" s="17"/>
    </row>
    <row r="938" spans="16:18" ht="12.75">
      <c r="P938" s="5"/>
      <c r="R938" s="17"/>
    </row>
    <row r="939" spans="16:18" ht="12.75">
      <c r="P939" s="5"/>
      <c r="R939" s="17"/>
    </row>
    <row r="940" spans="16:18" ht="12.75">
      <c r="P940" s="5"/>
      <c r="R940" s="17"/>
    </row>
    <row r="941" spans="16:18" ht="12.75">
      <c r="P941" s="5"/>
      <c r="R941" s="17"/>
    </row>
    <row r="942" spans="16:18" ht="12.75">
      <c r="P942" s="5"/>
      <c r="R942" s="17"/>
    </row>
    <row r="943" spans="16:18" ht="12.75">
      <c r="P943" s="5"/>
      <c r="R943" s="17"/>
    </row>
    <row r="944" spans="16:18" ht="12.75">
      <c r="P944" s="5"/>
      <c r="R944" s="17"/>
    </row>
    <row r="945" spans="16:18" ht="12.75">
      <c r="P945" s="5"/>
      <c r="R945" s="17"/>
    </row>
    <row r="946" ht="12.75">
      <c r="R946" s="17"/>
    </row>
    <row r="947" ht="12.75">
      <c r="R947" s="17"/>
    </row>
    <row r="948" ht="12.75">
      <c r="R948" s="17"/>
    </row>
    <row r="949" ht="12.75">
      <c r="R949" s="17"/>
    </row>
    <row r="950" ht="12.75">
      <c r="R950" s="17"/>
    </row>
    <row r="951" ht="12.75">
      <c r="R951" s="17"/>
    </row>
    <row r="952" ht="12.75">
      <c r="R952" s="17"/>
    </row>
    <row r="953" ht="12.75">
      <c r="R953" s="17"/>
    </row>
    <row r="954" ht="12.75">
      <c r="R954" s="17"/>
    </row>
    <row r="955" ht="12.75">
      <c r="R955" s="17"/>
    </row>
    <row r="956" spans="16:18" ht="12.75">
      <c r="P956" s="5"/>
      <c r="R956" s="17"/>
    </row>
    <row r="957" spans="16:18" ht="12.75">
      <c r="P957" s="5"/>
      <c r="R957" s="17"/>
    </row>
    <row r="958" ht="12.75">
      <c r="R958" s="17"/>
    </row>
    <row r="959" spans="4:18" ht="12.75">
      <c r="D959" s="7"/>
      <c r="R959" s="17"/>
    </row>
    <row r="960" ht="12.75">
      <c r="R960" s="17"/>
    </row>
    <row r="961" ht="12.75">
      <c r="R961" s="17"/>
    </row>
    <row r="962" ht="12.75">
      <c r="R962" s="17"/>
    </row>
    <row r="963" ht="12.75">
      <c r="R963" s="17"/>
    </row>
    <row r="964" ht="12.75">
      <c r="R964" s="17"/>
    </row>
    <row r="965" ht="12.75">
      <c r="R965" s="17"/>
    </row>
    <row r="966" ht="12.75">
      <c r="R966" s="17"/>
    </row>
    <row r="967" ht="12.75">
      <c r="R967" s="17"/>
    </row>
    <row r="968" ht="12.75">
      <c r="R968" s="17"/>
    </row>
    <row r="969" spans="16:18" ht="12.75">
      <c r="P969" s="5"/>
      <c r="R969" s="17"/>
    </row>
    <row r="970" spans="16:18" ht="12.75">
      <c r="P970" s="5"/>
      <c r="R970" s="17"/>
    </row>
    <row r="971" spans="16:18" ht="12.75">
      <c r="P971" s="5"/>
      <c r="R971" s="17"/>
    </row>
    <row r="972" spans="16:18" ht="12.75">
      <c r="P972" s="5"/>
      <c r="R972" s="17"/>
    </row>
    <row r="973" spans="16:18" ht="12.75">
      <c r="P973" s="5"/>
      <c r="R973" s="17"/>
    </row>
    <row r="974" spans="16:18" ht="12.75">
      <c r="P974" s="5"/>
      <c r="R974" s="17"/>
    </row>
    <row r="975" spans="16:18" ht="12.75">
      <c r="P975" s="5"/>
      <c r="R975" s="17"/>
    </row>
    <row r="976" spans="16:18" ht="12.75">
      <c r="P976" s="5"/>
      <c r="R976" s="17"/>
    </row>
    <row r="977" spans="16:18" ht="12.75">
      <c r="P977" s="5"/>
      <c r="R977" s="17"/>
    </row>
    <row r="978" spans="16:18" ht="12.75">
      <c r="P978" s="5"/>
      <c r="R978" s="17"/>
    </row>
    <row r="979" spans="16:18" ht="12.75">
      <c r="P979" s="5"/>
      <c r="R979" s="17"/>
    </row>
    <row r="980" spans="16:18" ht="12.75">
      <c r="P980" s="5"/>
      <c r="R980" s="17"/>
    </row>
    <row r="981" spans="16:18" ht="12.75">
      <c r="P981" s="5"/>
      <c r="R981" s="17"/>
    </row>
    <row r="982" spans="16:18" ht="12.75">
      <c r="P982" s="5"/>
      <c r="R982" s="17"/>
    </row>
    <row r="983" spans="16:18" ht="12.75">
      <c r="P983" s="5"/>
      <c r="R983" s="17"/>
    </row>
    <row r="984" spans="16:18" ht="12.75">
      <c r="P984" s="5"/>
      <c r="R984" s="17"/>
    </row>
    <row r="985" spans="16:18" ht="12.75">
      <c r="P985" s="5"/>
      <c r="R985" s="17"/>
    </row>
    <row r="986" spans="16:18" ht="12.75">
      <c r="P986" s="5"/>
      <c r="R986" s="17"/>
    </row>
    <row r="987" spans="16:18" ht="12.75">
      <c r="P987" s="5"/>
      <c r="R987" s="17"/>
    </row>
    <row r="988" spans="16:18" ht="12.75">
      <c r="P988" s="5"/>
      <c r="R988" s="17"/>
    </row>
    <row r="989" spans="16:18" ht="12.75">
      <c r="P989" s="5"/>
      <c r="R989" s="17"/>
    </row>
    <row r="990" spans="16:18" ht="12.75">
      <c r="P990" s="5"/>
      <c r="R990" s="17"/>
    </row>
    <row r="991" spans="16:18" ht="12.75">
      <c r="P991" s="5"/>
      <c r="R991" s="17"/>
    </row>
    <row r="992" spans="16:18" ht="12.75">
      <c r="P992" s="5"/>
      <c r="R992" s="17"/>
    </row>
    <row r="993" spans="16:18" ht="12.75">
      <c r="P993" s="5"/>
      <c r="R993" s="17"/>
    </row>
    <row r="994" spans="16:18" ht="12.75">
      <c r="P994" s="5"/>
      <c r="R994" s="17"/>
    </row>
    <row r="995" spans="16:18" ht="12.75">
      <c r="P995" s="5"/>
      <c r="R995" s="17"/>
    </row>
    <row r="996" spans="16:18" ht="12.75">
      <c r="P996" s="5"/>
      <c r="R996" s="17"/>
    </row>
    <row r="997" spans="16:18" ht="12.75">
      <c r="P997" s="5"/>
      <c r="R997" s="17"/>
    </row>
    <row r="998" spans="16:18" ht="12.75">
      <c r="P998" s="5"/>
      <c r="R998" s="17"/>
    </row>
    <row r="999" spans="16:18" ht="12.75">
      <c r="P999" s="5"/>
      <c r="R999" s="17"/>
    </row>
    <row r="1000" spans="16:18" ht="12.75">
      <c r="P1000" s="5"/>
      <c r="R1000" s="17"/>
    </row>
    <row r="1001" spans="16:18" ht="12.75">
      <c r="P1001" s="5"/>
      <c r="R1001" s="17"/>
    </row>
    <row r="1002" spans="16:18" ht="12.75">
      <c r="P1002" s="5"/>
      <c r="R1002" s="17"/>
    </row>
    <row r="1003" spans="16:18" ht="12.75">
      <c r="P1003" s="5"/>
      <c r="R1003" s="17"/>
    </row>
    <row r="1004" spans="16:18" ht="12.75">
      <c r="P1004" s="5"/>
      <c r="R1004" s="17"/>
    </row>
    <row r="1005" spans="16:18" ht="12.75">
      <c r="P1005" s="5"/>
      <c r="R1005" s="17"/>
    </row>
    <row r="1006" spans="16:18" ht="12.75">
      <c r="P1006" s="5"/>
      <c r="R1006" s="17"/>
    </row>
    <row r="1007" spans="16:18" ht="12.75">
      <c r="P1007" s="5"/>
      <c r="R1007" s="17"/>
    </row>
    <row r="1008" ht="12.75">
      <c r="R1008" s="17"/>
    </row>
    <row r="1009" spans="16:18" ht="12.75">
      <c r="P1009" s="5"/>
      <c r="R1009" s="17"/>
    </row>
    <row r="1010" spans="16:18" ht="12.75">
      <c r="P1010" s="5"/>
      <c r="R1010" s="17"/>
    </row>
    <row r="1011" ht="12.75">
      <c r="R1011" s="17"/>
    </row>
    <row r="1012" ht="12.75">
      <c r="R1012" s="17"/>
    </row>
    <row r="1013" ht="12.75">
      <c r="R1013" s="17"/>
    </row>
    <row r="1014" ht="12.75">
      <c r="R1014" s="17"/>
    </row>
    <row r="1015" ht="12.75">
      <c r="R1015" s="17"/>
    </row>
    <row r="1016" ht="12.75">
      <c r="R1016" s="17"/>
    </row>
    <row r="1017" ht="12.75">
      <c r="R1017" s="17"/>
    </row>
    <row r="1018" ht="12.75">
      <c r="R1018" s="17"/>
    </row>
    <row r="1019" ht="12.75">
      <c r="R1019" s="17"/>
    </row>
    <row r="1020" ht="12.75">
      <c r="R1020" s="17"/>
    </row>
    <row r="1021" ht="12.75">
      <c r="R1021" s="17"/>
    </row>
    <row r="1022" ht="12.75">
      <c r="R1022" s="17"/>
    </row>
    <row r="1023" spans="16:18" ht="12.75">
      <c r="P1023" s="5"/>
      <c r="R1023" s="17"/>
    </row>
    <row r="1024" spans="16:18" ht="12.75">
      <c r="P1024" s="5"/>
      <c r="R1024" s="17"/>
    </row>
    <row r="1025" spans="16:18" ht="12.75">
      <c r="P1025" s="5"/>
      <c r="R1025" s="17"/>
    </row>
    <row r="1026" spans="16:18" ht="12.75">
      <c r="P1026" s="5"/>
      <c r="R1026" s="17"/>
    </row>
    <row r="1027" spans="16:18" ht="12.75">
      <c r="P1027" s="5"/>
      <c r="R1027" s="17"/>
    </row>
    <row r="1028" spans="16:18" ht="12.75">
      <c r="P1028" s="5"/>
      <c r="R1028" s="17"/>
    </row>
    <row r="1029" spans="16:18" ht="12.75">
      <c r="P1029" s="5"/>
      <c r="R1029" s="17"/>
    </row>
    <row r="1030" spans="16:18" ht="12.75">
      <c r="P1030" s="5"/>
      <c r="R1030" s="17"/>
    </row>
    <row r="1031" spans="16:18" ht="12.75">
      <c r="P1031" s="5"/>
      <c r="R1031" s="17"/>
    </row>
    <row r="1032" spans="16:18" ht="12.75">
      <c r="P1032" s="5"/>
      <c r="R1032" s="17"/>
    </row>
    <row r="1033" spans="16:18" ht="12.75">
      <c r="P1033" s="5"/>
      <c r="R1033" s="17"/>
    </row>
    <row r="1034" spans="16:18" ht="12.75">
      <c r="P1034" s="5"/>
      <c r="R1034" s="17"/>
    </row>
    <row r="1035" spans="16:18" ht="12.75">
      <c r="P1035" s="5"/>
      <c r="R1035" s="17"/>
    </row>
    <row r="1036" spans="16:18" ht="12.75">
      <c r="P1036" s="5"/>
      <c r="R1036" s="17"/>
    </row>
    <row r="1037" spans="16:18" ht="12.75">
      <c r="P1037" s="5"/>
      <c r="R1037" s="17"/>
    </row>
    <row r="1038" spans="16:18" ht="12.75">
      <c r="P1038" s="5"/>
      <c r="R1038" s="17"/>
    </row>
    <row r="1039" spans="16:18" ht="12.75">
      <c r="P1039" s="5"/>
      <c r="R1039" s="17"/>
    </row>
    <row r="1040" ht="12.75">
      <c r="R1040" s="17"/>
    </row>
    <row r="1041" ht="12.75">
      <c r="R1041" s="17"/>
    </row>
    <row r="1042" ht="12.75">
      <c r="R1042" s="17"/>
    </row>
    <row r="1043" ht="12.75">
      <c r="R1043" s="17"/>
    </row>
    <row r="1044" ht="12.75">
      <c r="R1044" s="17"/>
    </row>
    <row r="1045" ht="12.75">
      <c r="R1045" s="17"/>
    </row>
    <row r="1046" ht="12.75">
      <c r="R1046" s="17"/>
    </row>
    <row r="1047" spans="16:18" ht="12.75">
      <c r="P1047" s="5"/>
      <c r="R1047" s="17"/>
    </row>
    <row r="1048" spans="16:18" ht="12.75">
      <c r="P1048" s="5"/>
      <c r="R1048" s="17"/>
    </row>
    <row r="1049" spans="16:18" ht="12.75">
      <c r="P1049" s="5"/>
      <c r="R1049" s="17"/>
    </row>
    <row r="1050" spans="16:18" ht="12.75">
      <c r="P1050" s="5"/>
      <c r="R1050" s="17"/>
    </row>
    <row r="1051" spans="16:18" ht="12.75">
      <c r="P1051" s="5"/>
      <c r="R1051" s="17"/>
    </row>
    <row r="1052" spans="16:18" ht="12.75">
      <c r="P1052" s="5"/>
      <c r="R1052" s="17"/>
    </row>
    <row r="1053" ht="12.75">
      <c r="R1053" s="17"/>
    </row>
    <row r="1054" spans="16:18" ht="12.75">
      <c r="P1054" s="5"/>
      <c r="R1054" s="17"/>
    </row>
    <row r="1055" spans="16:18" ht="12.75">
      <c r="P1055" s="5"/>
      <c r="R1055" s="17"/>
    </row>
    <row r="1056" spans="16:18" ht="12.75">
      <c r="P1056" s="5"/>
      <c r="R1056" s="17"/>
    </row>
    <row r="1057" spans="16:18" ht="12.75">
      <c r="P1057" s="5"/>
      <c r="R1057" s="17"/>
    </row>
    <row r="1058" spans="16:18" ht="12.75">
      <c r="P1058" s="5"/>
      <c r="R1058" s="17"/>
    </row>
    <row r="1059" spans="16:18" ht="12.75">
      <c r="P1059" s="5"/>
      <c r="R1059" s="17"/>
    </row>
    <row r="1060" spans="16:18" ht="12.75">
      <c r="P1060" s="5"/>
      <c r="R1060" s="17"/>
    </row>
    <row r="1061" spans="16:18" ht="12.75">
      <c r="P1061" s="5"/>
      <c r="R1061" s="17"/>
    </row>
    <row r="1062" spans="16:18" ht="12.75">
      <c r="P1062" s="5"/>
      <c r="R1062" s="17"/>
    </row>
    <row r="1063" spans="16:18" ht="12.75">
      <c r="P1063" s="5"/>
      <c r="R1063" s="17"/>
    </row>
    <row r="1064" spans="16:18" ht="12.75">
      <c r="P1064" s="5"/>
      <c r="R1064" s="17"/>
    </row>
    <row r="1065" ht="12.75">
      <c r="R1065" s="17"/>
    </row>
    <row r="1066" ht="12.75">
      <c r="R1066" s="17"/>
    </row>
    <row r="1067" spans="16:18" ht="12.75">
      <c r="P1067" s="5"/>
      <c r="R1067" s="17"/>
    </row>
    <row r="1068" spans="16:18" ht="12.75">
      <c r="P1068" s="5"/>
      <c r="R1068" s="17"/>
    </row>
    <row r="1069" ht="12.75">
      <c r="R1069" s="17"/>
    </row>
    <row r="1070" ht="12.75">
      <c r="R1070" s="17"/>
    </row>
    <row r="1071" spans="16:18" ht="12.75">
      <c r="P1071" s="5"/>
      <c r="R1071" s="17"/>
    </row>
    <row r="1072" spans="16:18" ht="12.75">
      <c r="P1072" s="5"/>
      <c r="R1072" s="17"/>
    </row>
    <row r="1073" spans="16:18" ht="12.75">
      <c r="P1073" s="5"/>
      <c r="R1073" s="17"/>
    </row>
    <row r="1074" spans="16:18" ht="12.75">
      <c r="P1074" s="5"/>
      <c r="R1074" s="17"/>
    </row>
    <row r="1075" ht="12.75">
      <c r="R1075" s="17"/>
    </row>
    <row r="1076" ht="12.75">
      <c r="R1076" s="17"/>
    </row>
    <row r="1077" ht="12.75">
      <c r="R1077" s="17"/>
    </row>
    <row r="1078" spans="16:18" ht="12.75">
      <c r="P1078" s="5"/>
      <c r="R1078" s="17"/>
    </row>
    <row r="1079" ht="12.75">
      <c r="R1079" s="17"/>
    </row>
    <row r="1080" ht="12.75">
      <c r="R1080" s="17"/>
    </row>
    <row r="1081" ht="12.75">
      <c r="R1081" s="17"/>
    </row>
    <row r="1082" ht="12.75">
      <c r="R1082" s="17"/>
    </row>
    <row r="1083" spans="16:18" ht="12.75">
      <c r="P1083" s="5"/>
      <c r="R1083" s="17"/>
    </row>
    <row r="1084" spans="16:18" ht="12.75">
      <c r="P1084" s="5"/>
      <c r="R1084" s="17"/>
    </row>
    <row r="1085" ht="12.75">
      <c r="R1085" s="17"/>
    </row>
    <row r="1086" ht="12.75">
      <c r="R1086" s="17"/>
    </row>
    <row r="1087" spans="16:18" ht="12.75">
      <c r="P1087" s="5"/>
      <c r="R1087" s="17"/>
    </row>
    <row r="1088" spans="16:18" ht="12.75">
      <c r="P1088" s="5"/>
      <c r="R1088" s="17"/>
    </row>
    <row r="1089" spans="16:18" ht="12.75">
      <c r="P1089" s="5"/>
      <c r="R1089" s="17"/>
    </row>
    <row r="1090" spans="16:18" ht="12.75">
      <c r="P1090" s="5"/>
      <c r="R1090" s="17"/>
    </row>
    <row r="1091" spans="16:18" ht="12.75">
      <c r="P1091" s="5"/>
      <c r="R1091" s="17"/>
    </row>
    <row r="1092" spans="16:18" ht="12.75">
      <c r="P1092" s="5"/>
      <c r="R1092" s="17"/>
    </row>
    <row r="1093" spans="16:18" ht="12.75">
      <c r="P1093" s="5"/>
      <c r="R1093" s="17"/>
    </row>
    <row r="1094" spans="16:18" ht="12.75">
      <c r="P1094" s="5"/>
      <c r="R1094" s="17"/>
    </row>
    <row r="1095" spans="16:18" ht="12.75">
      <c r="P1095" s="5"/>
      <c r="R1095" s="17"/>
    </row>
    <row r="1096" spans="16:18" ht="12.75">
      <c r="P1096" s="5"/>
      <c r="R1096" s="17"/>
    </row>
    <row r="1097" spans="16:18" ht="12.75">
      <c r="P1097" s="5"/>
      <c r="R1097" s="17"/>
    </row>
    <row r="1098" spans="16:18" ht="12.75">
      <c r="P1098" s="5"/>
      <c r="R1098" s="17"/>
    </row>
    <row r="1099" spans="16:18" ht="12.75">
      <c r="P1099" s="5"/>
      <c r="R1099" s="17"/>
    </row>
    <row r="1100" spans="16:18" ht="12.75">
      <c r="P1100" s="5"/>
      <c r="R1100" s="17"/>
    </row>
    <row r="1101" spans="16:18" ht="12.75">
      <c r="P1101" s="5"/>
      <c r="R1101" s="17"/>
    </row>
    <row r="1102" spans="16:18" ht="12.75">
      <c r="P1102" s="5"/>
      <c r="R1102" s="17"/>
    </row>
    <row r="1103" spans="16:18" ht="12.75">
      <c r="P1103" s="5"/>
      <c r="R1103" s="17"/>
    </row>
    <row r="1104" spans="16:18" ht="12.75">
      <c r="P1104" s="5"/>
      <c r="R1104" s="17"/>
    </row>
    <row r="1105" spans="16:18" ht="12.75">
      <c r="P1105" s="5"/>
      <c r="R1105" s="17"/>
    </row>
    <row r="1106" spans="16:18" ht="12.75">
      <c r="P1106" s="5"/>
      <c r="R1106" s="17"/>
    </row>
    <row r="1107" spans="16:18" ht="12.75">
      <c r="P1107" s="5"/>
      <c r="R1107" s="17"/>
    </row>
    <row r="1108" ht="12.75">
      <c r="R1108" s="17"/>
    </row>
    <row r="1109" ht="12.75">
      <c r="R1109" s="17"/>
    </row>
    <row r="1110" spans="16:18" ht="12.75">
      <c r="P1110" s="5"/>
      <c r="R1110" s="17"/>
    </row>
    <row r="1111" spans="16:18" ht="12.75">
      <c r="P1111" s="5"/>
      <c r="R1111" s="17"/>
    </row>
    <row r="1112" spans="16:18" ht="12.75">
      <c r="P1112" s="5"/>
      <c r="R1112" s="17"/>
    </row>
    <row r="1113" spans="16:18" ht="12.75">
      <c r="P1113" s="5"/>
      <c r="R1113" s="17"/>
    </row>
    <row r="1114" spans="16:18" ht="12.75">
      <c r="P1114" s="5"/>
      <c r="R1114" s="17"/>
    </row>
    <row r="1115" spans="16:18" ht="12.75">
      <c r="P1115" s="5"/>
      <c r="R1115" s="17"/>
    </row>
    <row r="1116" spans="16:18" ht="12.75">
      <c r="P1116" s="5"/>
      <c r="R1116" s="17"/>
    </row>
    <row r="1117" spans="16:18" ht="12.75">
      <c r="P1117" s="5"/>
      <c r="R1117" s="17"/>
    </row>
    <row r="1118" spans="16:18" ht="12.75">
      <c r="P1118" s="5"/>
      <c r="R1118" s="17"/>
    </row>
    <row r="1119" spans="16:18" ht="12.75">
      <c r="P1119" s="5"/>
      <c r="R1119" s="17"/>
    </row>
    <row r="1120" spans="16:18" ht="12.75">
      <c r="P1120" s="5"/>
      <c r="R1120" s="17"/>
    </row>
    <row r="1121" spans="16:18" ht="12.75">
      <c r="P1121" s="5"/>
      <c r="R1121" s="17"/>
    </row>
    <row r="1122" spans="16:18" ht="12.75">
      <c r="P1122" s="5"/>
      <c r="R1122" s="17"/>
    </row>
    <row r="1123" spans="16:18" ht="12.75">
      <c r="P1123" s="5"/>
      <c r="R1123" s="17"/>
    </row>
    <row r="1124" spans="16:18" ht="12.75">
      <c r="P1124" s="5"/>
      <c r="R1124" s="17"/>
    </row>
    <row r="1125" spans="16:18" ht="12.75">
      <c r="P1125" s="5"/>
      <c r="R1125" s="17"/>
    </row>
    <row r="1126" spans="16:18" ht="12.75">
      <c r="P1126" s="5"/>
      <c r="R1126" s="17"/>
    </row>
    <row r="1127" spans="16:18" ht="12.75">
      <c r="P1127" s="5"/>
      <c r="R1127" s="17"/>
    </row>
    <row r="1128" spans="16:18" ht="12.75">
      <c r="P1128" s="5"/>
      <c r="R1128" s="17"/>
    </row>
    <row r="1129" spans="16:18" ht="12.75">
      <c r="P1129" s="5"/>
      <c r="R1129" s="17"/>
    </row>
    <row r="1130" spans="16:18" ht="12.75">
      <c r="P1130" s="5"/>
      <c r="R1130" s="17"/>
    </row>
    <row r="1131" ht="12.75">
      <c r="R1131" s="17"/>
    </row>
    <row r="1132" ht="12.75">
      <c r="R1132" s="17"/>
    </row>
    <row r="1133" ht="12.75">
      <c r="R1133" s="17"/>
    </row>
    <row r="1134" ht="12.75">
      <c r="R1134" s="17"/>
    </row>
    <row r="1135" spans="16:18" ht="12.75">
      <c r="P1135" s="5"/>
      <c r="R1135" s="17"/>
    </row>
    <row r="1136" spans="16:18" ht="12.75">
      <c r="P1136" s="5"/>
      <c r="R1136" s="17"/>
    </row>
    <row r="1137" spans="16:18" ht="12.75">
      <c r="P1137" s="5"/>
      <c r="R1137" s="17"/>
    </row>
    <row r="1138" spans="16:18" ht="12.75">
      <c r="P1138" s="5"/>
      <c r="R1138" s="17"/>
    </row>
    <row r="1139" spans="16:18" ht="12.75">
      <c r="P1139" s="5"/>
      <c r="R1139" s="17"/>
    </row>
    <row r="1140" spans="16:18" ht="12.75">
      <c r="P1140" s="5"/>
      <c r="R1140" s="17"/>
    </row>
    <row r="1141" ht="12.75">
      <c r="R1141" s="17"/>
    </row>
    <row r="1142" spans="16:18" ht="12.75">
      <c r="P1142" s="5"/>
      <c r="R1142" s="17"/>
    </row>
    <row r="1143" spans="16:18" ht="12.75">
      <c r="P1143" s="5"/>
      <c r="R1143" s="17"/>
    </row>
    <row r="1144" spans="16:18" ht="12.75">
      <c r="P1144" s="5"/>
      <c r="R1144" s="17"/>
    </row>
    <row r="1145" spans="16:18" ht="12.75">
      <c r="P1145" s="5"/>
      <c r="R1145" s="17"/>
    </row>
    <row r="1146" spans="16:18" ht="12.75">
      <c r="P1146" s="5"/>
      <c r="R1146" s="17"/>
    </row>
    <row r="1147" spans="16:18" ht="12.75">
      <c r="P1147" s="5"/>
      <c r="R1147" s="17"/>
    </row>
    <row r="1148" spans="16:18" ht="12.75">
      <c r="P1148" s="5"/>
      <c r="R1148" s="17"/>
    </row>
    <row r="1149" spans="16:18" ht="12.75">
      <c r="P1149" s="5"/>
      <c r="R1149" s="17"/>
    </row>
    <row r="1150" spans="16:18" ht="12.75">
      <c r="P1150" s="5"/>
      <c r="R1150" s="17"/>
    </row>
    <row r="1151" spans="16:18" ht="12.75">
      <c r="P1151" s="5"/>
      <c r="R1151" s="17"/>
    </row>
    <row r="1152" spans="16:18" ht="12.75">
      <c r="P1152" s="5"/>
      <c r="R1152" s="17"/>
    </row>
    <row r="1153" spans="16:18" ht="12.75">
      <c r="P1153" s="5"/>
      <c r="R1153" s="17"/>
    </row>
    <row r="1154" spans="16:18" ht="12.75">
      <c r="P1154" s="5"/>
      <c r="R1154" s="17"/>
    </row>
    <row r="1155" spans="16:18" ht="12.75">
      <c r="P1155" s="5"/>
      <c r="R1155" s="17"/>
    </row>
    <row r="1156" spans="16:18" ht="12.75">
      <c r="P1156" s="5"/>
      <c r="R1156" s="17"/>
    </row>
    <row r="1157" spans="16:18" ht="12.75">
      <c r="P1157" s="5"/>
      <c r="R1157" s="17"/>
    </row>
    <row r="1158" spans="16:18" ht="12.75">
      <c r="P1158" s="5"/>
      <c r="R1158" s="17"/>
    </row>
    <row r="1159" spans="16:18" ht="12.75">
      <c r="P1159" s="5"/>
      <c r="R1159" s="17"/>
    </row>
    <row r="1160" spans="16:18" ht="12.75">
      <c r="P1160" s="5"/>
      <c r="R1160" s="17"/>
    </row>
    <row r="1161" spans="16:18" ht="12.75">
      <c r="P1161" s="5"/>
      <c r="R1161" s="17"/>
    </row>
    <row r="1162" spans="16:18" ht="12.75">
      <c r="P1162" s="5"/>
      <c r="R1162" s="17"/>
    </row>
    <row r="1163" spans="16:18" ht="12.75">
      <c r="P1163" s="5"/>
      <c r="R1163" s="17"/>
    </row>
    <row r="1164" spans="16:18" ht="12.75">
      <c r="P1164" s="5"/>
      <c r="R1164" s="17"/>
    </row>
    <row r="1165" spans="16:18" ht="12.75">
      <c r="P1165" s="5"/>
      <c r="R1165" s="17"/>
    </row>
    <row r="1166" spans="16:18" ht="12.75">
      <c r="P1166" s="5"/>
      <c r="R1166" s="17"/>
    </row>
    <row r="1167" spans="16:18" ht="12.75">
      <c r="P1167" s="5"/>
      <c r="R1167" s="17"/>
    </row>
    <row r="1168" spans="16:18" ht="12.75">
      <c r="P1168" s="5"/>
      <c r="R1168" s="17"/>
    </row>
    <row r="1169" spans="16:18" ht="12.75">
      <c r="P1169" s="5"/>
      <c r="R1169" s="17"/>
    </row>
    <row r="1170" spans="16:18" ht="12.75">
      <c r="P1170" s="5"/>
      <c r="R1170" s="17"/>
    </row>
    <row r="1171" spans="16:18" ht="12.75">
      <c r="P1171" s="5"/>
      <c r="R1171" s="17"/>
    </row>
    <row r="1172" spans="16:18" ht="12.75">
      <c r="P1172" s="5"/>
      <c r="R1172" s="17"/>
    </row>
    <row r="1173" spans="16:18" ht="12.75">
      <c r="P1173" s="5"/>
      <c r="R1173" s="17"/>
    </row>
    <row r="1174" spans="16:18" ht="12.75">
      <c r="P1174" s="5"/>
      <c r="R1174" s="17"/>
    </row>
    <row r="1175" spans="16:18" ht="12.75">
      <c r="P1175" s="5"/>
      <c r="R1175" s="17"/>
    </row>
    <row r="1176" spans="16:18" ht="12.75">
      <c r="P1176" s="5"/>
      <c r="R1176" s="17"/>
    </row>
    <row r="1177" spans="16:18" ht="12.75">
      <c r="P1177" s="5"/>
      <c r="R1177" s="17"/>
    </row>
    <row r="1178" spans="16:18" ht="12.75">
      <c r="P1178" s="5"/>
      <c r="R1178" s="17"/>
    </row>
    <row r="1179" spans="16:18" ht="12.75">
      <c r="P1179" s="5"/>
      <c r="R1179" s="17"/>
    </row>
    <row r="1180" spans="16:18" ht="12.75">
      <c r="P1180" s="5"/>
      <c r="R1180" s="17"/>
    </row>
    <row r="1181" spans="16:18" ht="12.75">
      <c r="P1181" s="5"/>
      <c r="R1181" s="17"/>
    </row>
    <row r="1182" spans="16:18" ht="12.75">
      <c r="P1182" s="5"/>
      <c r="R1182" s="17"/>
    </row>
    <row r="1183" spans="16:18" ht="12.75">
      <c r="P1183" s="5"/>
      <c r="R1183" s="17"/>
    </row>
    <row r="1184" spans="16:18" ht="12.75">
      <c r="P1184" s="5"/>
      <c r="R1184" s="17"/>
    </row>
    <row r="1185" spans="16:18" ht="12.75">
      <c r="P1185" s="5"/>
      <c r="R1185" s="17"/>
    </row>
    <row r="1186" spans="16:18" ht="12.75">
      <c r="P1186" s="5"/>
      <c r="R1186" s="17"/>
    </row>
    <row r="1187" spans="16:18" ht="12.75">
      <c r="P1187" s="5"/>
      <c r="R1187" s="17"/>
    </row>
    <row r="1188" spans="16:18" ht="12.75">
      <c r="P1188" s="5"/>
      <c r="R1188" s="17"/>
    </row>
    <row r="1189" spans="16:18" ht="12.75">
      <c r="P1189" s="5"/>
      <c r="R1189" s="17"/>
    </row>
    <row r="1190" spans="16:18" ht="12.75">
      <c r="P1190" s="5"/>
      <c r="R1190" s="17"/>
    </row>
    <row r="1191" spans="16:18" ht="12.75">
      <c r="P1191" s="5"/>
      <c r="R1191" s="17"/>
    </row>
    <row r="1192" ht="12.75">
      <c r="R1192" s="17"/>
    </row>
    <row r="1193" ht="12.75">
      <c r="R1193" s="17"/>
    </row>
    <row r="1194" ht="12.75">
      <c r="R1194" s="17"/>
    </row>
    <row r="1195" ht="12.75">
      <c r="R1195" s="17"/>
    </row>
    <row r="1196" ht="12.75">
      <c r="R1196" s="17"/>
    </row>
    <row r="1197" ht="12.75">
      <c r="R1197" s="17"/>
    </row>
    <row r="1198" ht="12.75">
      <c r="R1198" s="17"/>
    </row>
    <row r="1199" spans="16:18" ht="12.75">
      <c r="P1199" s="5"/>
      <c r="R1199" s="17"/>
    </row>
    <row r="1200" spans="16:18" ht="12.75">
      <c r="P1200" s="5"/>
      <c r="R1200" s="17"/>
    </row>
    <row r="1201" ht="12.75">
      <c r="R1201" s="17"/>
    </row>
    <row r="1202" ht="12.75">
      <c r="R1202" s="17"/>
    </row>
    <row r="1203" spans="16:18" ht="12.75">
      <c r="P1203" s="5"/>
      <c r="R1203" s="17"/>
    </row>
    <row r="1204" ht="12.75">
      <c r="R1204" s="17"/>
    </row>
    <row r="1205" ht="12.75">
      <c r="R1205" s="17"/>
    </row>
    <row r="1206" spans="16:18" ht="12.75">
      <c r="P1206" s="5"/>
      <c r="R1206" s="17"/>
    </row>
    <row r="1207" spans="16:18" ht="12.75">
      <c r="P1207" s="5"/>
      <c r="R1207" s="17"/>
    </row>
    <row r="1208" spans="16:18" ht="12.75">
      <c r="P1208" s="5"/>
      <c r="R1208" s="17"/>
    </row>
    <row r="1209" ht="12.75">
      <c r="R1209" s="17"/>
    </row>
    <row r="1210" ht="12.75">
      <c r="R1210" s="17"/>
    </row>
    <row r="1211" ht="12.75">
      <c r="R1211" s="17"/>
    </row>
    <row r="1212" spans="16:18" ht="12.75">
      <c r="P1212" s="5"/>
      <c r="R1212" s="17"/>
    </row>
    <row r="1213" spans="16:18" ht="12.75">
      <c r="P1213" s="5"/>
      <c r="R1213" s="17"/>
    </row>
    <row r="1214" spans="16:18" ht="12.75">
      <c r="P1214" s="5"/>
      <c r="R1214" s="17"/>
    </row>
    <row r="1215" spans="16:18" ht="12.75">
      <c r="P1215" s="5"/>
      <c r="R1215" s="17"/>
    </row>
    <row r="1216" spans="16:18" ht="12.75">
      <c r="P1216" s="5"/>
      <c r="R1216" s="17"/>
    </row>
    <row r="1217" ht="12.75">
      <c r="R1217" s="17"/>
    </row>
    <row r="1218" ht="12.75">
      <c r="R1218" s="17"/>
    </row>
    <row r="1219" ht="12.75">
      <c r="R1219" s="17"/>
    </row>
    <row r="1220" ht="12.75">
      <c r="R1220" s="17"/>
    </row>
    <row r="1221" ht="12.75">
      <c r="R1221" s="17"/>
    </row>
    <row r="1222" ht="12.75">
      <c r="R1222" s="17"/>
    </row>
    <row r="1223" ht="12.75">
      <c r="R1223" s="17"/>
    </row>
    <row r="1224" ht="12.75">
      <c r="R1224" s="17"/>
    </row>
    <row r="1225" spans="16:18" ht="12.75">
      <c r="P1225" s="5"/>
      <c r="R1225" s="17"/>
    </row>
    <row r="1226" spans="16:18" ht="12.75">
      <c r="P1226" s="5"/>
      <c r="R1226" s="17"/>
    </row>
    <row r="1227" spans="16:18" ht="12.75">
      <c r="P1227" s="5"/>
      <c r="R1227" s="17"/>
    </row>
    <row r="1228" spans="16:18" ht="12.75">
      <c r="P1228" s="5"/>
      <c r="R1228" s="17"/>
    </row>
    <row r="1229" spans="16:18" ht="12.75">
      <c r="P1229" s="5"/>
      <c r="R1229" s="17"/>
    </row>
    <row r="1230" spans="16:18" ht="12.75">
      <c r="P1230" s="5"/>
      <c r="R1230" s="17"/>
    </row>
    <row r="1231" spans="16:18" ht="12.75">
      <c r="P1231" s="5"/>
      <c r="R1231" s="17"/>
    </row>
    <row r="1232" spans="16:18" ht="12.75">
      <c r="P1232" s="5"/>
      <c r="R1232" s="17"/>
    </row>
    <row r="1233" ht="12.75">
      <c r="R1233" s="17"/>
    </row>
    <row r="1234" spans="16:18" ht="12.75">
      <c r="P1234" s="5"/>
      <c r="R1234" s="17"/>
    </row>
    <row r="1235" spans="16:18" ht="12.75">
      <c r="P1235" s="5"/>
      <c r="R1235" s="17"/>
    </row>
    <row r="1236" ht="12.75">
      <c r="R1236" s="17"/>
    </row>
    <row r="1237" spans="16:18" ht="12.75">
      <c r="P1237" s="5"/>
      <c r="R1237" s="17"/>
    </row>
    <row r="1238" spans="16:18" ht="12.75">
      <c r="P1238" s="5"/>
      <c r="R1238" s="17"/>
    </row>
    <row r="1239" spans="16:18" ht="12.75">
      <c r="P1239" s="5"/>
      <c r="R1239" s="17"/>
    </row>
    <row r="1240" ht="12.75">
      <c r="R1240" s="17"/>
    </row>
    <row r="1241" spans="16:18" ht="12.75">
      <c r="P1241" s="5"/>
      <c r="R1241" s="17"/>
    </row>
    <row r="1242" spans="16:18" ht="12.75">
      <c r="P1242" s="5"/>
      <c r="R1242" s="17"/>
    </row>
    <row r="1243" spans="16:18" ht="12.75">
      <c r="P1243" s="5"/>
      <c r="R1243" s="17"/>
    </row>
    <row r="1244" spans="16:18" ht="12.75">
      <c r="P1244" s="5"/>
      <c r="R1244" s="17"/>
    </row>
    <row r="1245" ht="12.75">
      <c r="R1245" s="17"/>
    </row>
    <row r="1246" ht="12.75">
      <c r="R1246" s="17"/>
    </row>
    <row r="1247" spans="16:18" ht="12.75">
      <c r="P1247" s="5"/>
      <c r="R1247" s="17"/>
    </row>
    <row r="1248" spans="16:18" ht="12.75">
      <c r="P1248" s="5"/>
      <c r="R1248" s="17"/>
    </row>
    <row r="1249" spans="16:18" ht="12.75">
      <c r="P1249" s="5"/>
      <c r="R1249" s="17"/>
    </row>
    <row r="1250" spans="16:18" ht="12.75">
      <c r="P1250" s="5"/>
      <c r="R1250" s="17"/>
    </row>
    <row r="1251" spans="16:18" ht="12.75">
      <c r="P1251" s="5"/>
      <c r="R1251" s="17"/>
    </row>
    <row r="1252" spans="16:18" ht="12.75">
      <c r="P1252" s="5"/>
      <c r="R1252" s="17"/>
    </row>
    <row r="1253" spans="16:18" ht="12.75">
      <c r="P1253" s="5"/>
      <c r="R1253" s="17"/>
    </row>
    <row r="1254" spans="16:18" ht="12.75">
      <c r="P1254" s="5"/>
      <c r="R1254" s="17"/>
    </row>
    <row r="1255" spans="16:18" ht="12.75">
      <c r="P1255" s="5"/>
      <c r="R1255" s="17"/>
    </row>
    <row r="1256" spans="16:18" ht="12.75">
      <c r="P1256" s="5"/>
      <c r="R1256" s="17"/>
    </row>
    <row r="1257" spans="16:18" ht="12.75">
      <c r="P1257" s="5"/>
      <c r="R1257" s="17"/>
    </row>
    <row r="1258" spans="16:18" ht="12.75">
      <c r="P1258" s="5"/>
      <c r="R1258" s="17"/>
    </row>
    <row r="1259" spans="16:18" ht="12.75">
      <c r="P1259" s="5"/>
      <c r="R1259" s="17"/>
    </row>
    <row r="1260" spans="16:18" ht="12.75">
      <c r="P1260" s="5"/>
      <c r="R1260" s="17"/>
    </row>
    <row r="1261" spans="16:18" ht="12.75">
      <c r="P1261" s="5"/>
      <c r="R1261" s="17"/>
    </row>
    <row r="1262" spans="16:18" ht="12.75">
      <c r="P1262" s="5"/>
      <c r="R1262" s="17"/>
    </row>
    <row r="1263" spans="16:18" ht="12.75">
      <c r="P1263" s="5"/>
      <c r="R1263" s="17"/>
    </row>
    <row r="1264" spans="16:18" ht="12.75">
      <c r="P1264" s="5"/>
      <c r="R1264" s="17"/>
    </row>
    <row r="1265" spans="16:18" ht="12.75">
      <c r="P1265" s="5"/>
      <c r="R1265" s="17"/>
    </row>
    <row r="1266" spans="16:18" ht="12.75">
      <c r="P1266" s="5"/>
      <c r="R1266" s="17"/>
    </row>
    <row r="1267" spans="16:18" ht="12.75">
      <c r="P1267" s="5"/>
      <c r="R1267" s="17"/>
    </row>
    <row r="1268" spans="16:18" ht="12.75">
      <c r="P1268" s="5"/>
      <c r="R1268" s="17"/>
    </row>
    <row r="1269" spans="16:18" ht="12.75">
      <c r="P1269" s="5"/>
      <c r="R1269" s="17"/>
    </row>
    <row r="1270" spans="16:18" ht="12.75">
      <c r="P1270" s="5"/>
      <c r="R1270" s="17"/>
    </row>
    <row r="1271" spans="16:18" ht="12.75">
      <c r="P1271" s="5"/>
      <c r="R1271" s="17"/>
    </row>
    <row r="1272" spans="16:18" ht="12.75">
      <c r="P1272" s="5"/>
      <c r="R1272" s="17"/>
    </row>
    <row r="1273" spans="16:18" ht="12.75">
      <c r="P1273" s="5"/>
      <c r="R1273" s="17"/>
    </row>
    <row r="1274" spans="16:18" ht="12.75">
      <c r="P1274" s="5"/>
      <c r="R1274" s="17"/>
    </row>
    <row r="1275" spans="16:18" ht="12.75">
      <c r="P1275" s="5"/>
      <c r="R1275" s="17"/>
    </row>
    <row r="1276" spans="16:18" ht="12.75">
      <c r="P1276" s="5"/>
      <c r="R1276" s="17"/>
    </row>
    <row r="1277" spans="16:18" ht="12.75">
      <c r="P1277" s="5"/>
      <c r="R1277" s="17"/>
    </row>
    <row r="1278" spans="16:18" ht="12.75">
      <c r="P1278" s="5"/>
      <c r="R1278" s="17"/>
    </row>
    <row r="1279" spans="16:18" ht="12.75">
      <c r="P1279" s="5"/>
      <c r="R1279" s="17"/>
    </row>
    <row r="1280" spans="16:18" ht="12.75">
      <c r="P1280" s="5"/>
      <c r="R1280" s="17"/>
    </row>
    <row r="1281" spans="16:18" ht="12.75">
      <c r="P1281" s="5"/>
      <c r="R1281" s="17"/>
    </row>
    <row r="1282" spans="16:18" ht="12.75">
      <c r="P1282" s="5"/>
      <c r="R1282" s="17"/>
    </row>
    <row r="1283" ht="12.75">
      <c r="R1283" s="17"/>
    </row>
    <row r="1284" ht="12.75">
      <c r="R1284" s="17"/>
    </row>
    <row r="1285" ht="12.75">
      <c r="R1285" s="17"/>
    </row>
    <row r="1286" spans="16:18" ht="12.75">
      <c r="P1286" s="5"/>
      <c r="R1286" s="17"/>
    </row>
    <row r="1287" spans="16:18" ht="12.75">
      <c r="P1287" s="5"/>
      <c r="R1287" s="17"/>
    </row>
    <row r="1288" spans="16:18" ht="12.75">
      <c r="P1288" s="5"/>
      <c r="R1288" s="17"/>
    </row>
    <row r="1289" spans="16:18" ht="12.75">
      <c r="P1289" s="5"/>
      <c r="R1289" s="17"/>
    </row>
    <row r="1290" spans="16:18" ht="12.75">
      <c r="P1290" s="5"/>
      <c r="R1290" s="17"/>
    </row>
    <row r="1291" spans="16:18" ht="12.75">
      <c r="P1291" s="5"/>
      <c r="R1291" s="17"/>
    </row>
    <row r="1292" spans="16:18" ht="12.75">
      <c r="P1292" s="5"/>
      <c r="R1292" s="17"/>
    </row>
    <row r="1293" spans="16:18" ht="12.75">
      <c r="P1293" s="5"/>
      <c r="R1293" s="17"/>
    </row>
    <row r="1294" spans="16:18" ht="12.75">
      <c r="P1294" s="5"/>
      <c r="R1294" s="17"/>
    </row>
    <row r="1295" spans="16:18" ht="12.75">
      <c r="P1295" s="5"/>
      <c r="R1295" s="17"/>
    </row>
    <row r="1296" spans="16:18" ht="12.75">
      <c r="P1296" s="5"/>
      <c r="R1296" s="17"/>
    </row>
    <row r="1297" spans="16:18" ht="12.75">
      <c r="P1297" s="5"/>
      <c r="R1297" s="17"/>
    </row>
    <row r="1298" spans="16:18" ht="12.75">
      <c r="P1298" s="5"/>
      <c r="R1298" s="17"/>
    </row>
    <row r="1299" spans="16:18" ht="12.75">
      <c r="P1299" s="5"/>
      <c r="R1299" s="17"/>
    </row>
    <row r="1300" spans="16:18" ht="12.75">
      <c r="P1300" s="5"/>
      <c r="R1300" s="17"/>
    </row>
    <row r="1301" spans="16:18" ht="12.75">
      <c r="P1301" s="5"/>
      <c r="R1301" s="17"/>
    </row>
    <row r="1302" spans="16:18" ht="12.75">
      <c r="P1302" s="5"/>
      <c r="R1302" s="17"/>
    </row>
    <row r="1303" ht="12.75">
      <c r="R1303" s="17"/>
    </row>
    <row r="1304" ht="12.75">
      <c r="R1304" s="17"/>
    </row>
    <row r="1305" spans="16:18" ht="12.75">
      <c r="P1305" s="5"/>
      <c r="R1305" s="17"/>
    </row>
    <row r="1306" spans="16:18" ht="12.75">
      <c r="P1306" s="5"/>
      <c r="R1306" s="17"/>
    </row>
    <row r="1307" spans="16:18" ht="12.75">
      <c r="P1307" s="5"/>
      <c r="R1307" s="17"/>
    </row>
    <row r="1308" spans="16:18" ht="12.75">
      <c r="P1308" s="5"/>
      <c r="R1308" s="17"/>
    </row>
    <row r="1309" spans="16:18" ht="12.75">
      <c r="P1309" s="5"/>
      <c r="R1309" s="17"/>
    </row>
    <row r="1310" spans="16:18" ht="12.75">
      <c r="P1310" s="5"/>
      <c r="R1310" s="17"/>
    </row>
    <row r="1311" spans="16:18" ht="12.75">
      <c r="P1311" s="5"/>
      <c r="R1311" s="17"/>
    </row>
    <row r="1312" spans="16:18" ht="12.75">
      <c r="P1312" s="5"/>
      <c r="R1312" s="17"/>
    </row>
    <row r="1313" spans="16:18" ht="12.75">
      <c r="P1313" s="5"/>
      <c r="R1313" s="17"/>
    </row>
    <row r="1314" spans="16:18" ht="12.75">
      <c r="P1314" s="5"/>
      <c r="R1314" s="17"/>
    </row>
    <row r="1315" spans="16:18" ht="12.75">
      <c r="P1315" s="5"/>
      <c r="R1315" s="17"/>
    </row>
    <row r="1316" spans="16:18" ht="12.75">
      <c r="P1316" s="5"/>
      <c r="R1316" s="17"/>
    </row>
    <row r="1317" spans="16:18" ht="12.75">
      <c r="P1317" s="5"/>
      <c r="R1317" s="17"/>
    </row>
    <row r="1318" spans="16:18" ht="12.75">
      <c r="P1318" s="5"/>
      <c r="R1318" s="17"/>
    </row>
    <row r="1319" spans="16:18" ht="12.75">
      <c r="P1319" s="5"/>
      <c r="R1319" s="17"/>
    </row>
    <row r="1320" spans="16:18" ht="12.75">
      <c r="P1320" s="5"/>
      <c r="R1320" s="17"/>
    </row>
    <row r="1321" spans="16:18" ht="12.75">
      <c r="P1321" s="5"/>
      <c r="R1321" s="17"/>
    </row>
    <row r="1322" spans="16:18" ht="12.75">
      <c r="P1322" s="5"/>
      <c r="R1322" s="17"/>
    </row>
    <row r="1323" spans="16:18" ht="12.75">
      <c r="P1323" s="5"/>
      <c r="R1323" s="17"/>
    </row>
    <row r="1324" spans="16:18" ht="12.75">
      <c r="P1324" s="5"/>
      <c r="R1324" s="17"/>
    </row>
    <row r="1325" spans="16:18" ht="12.75">
      <c r="P1325" s="5"/>
      <c r="R1325" s="17"/>
    </row>
    <row r="1326" spans="16:18" ht="12.75">
      <c r="P1326" s="5"/>
      <c r="R1326" s="17"/>
    </row>
    <row r="1327" spans="16:18" ht="12.75">
      <c r="P1327" s="5"/>
      <c r="R1327" s="17"/>
    </row>
    <row r="1328" spans="16:18" ht="12.75">
      <c r="P1328" s="5"/>
      <c r="R1328" s="17"/>
    </row>
    <row r="1329" spans="16:18" ht="12.75">
      <c r="P1329" s="5"/>
      <c r="R1329" s="17"/>
    </row>
    <row r="1330" spans="16:18" ht="12.75">
      <c r="P1330" s="5"/>
      <c r="R1330" s="17"/>
    </row>
    <row r="1331" spans="16:18" ht="12.75">
      <c r="P1331" s="5"/>
      <c r="R1331" s="17"/>
    </row>
    <row r="1332" spans="16:18" ht="12.75">
      <c r="P1332" s="5"/>
      <c r="R1332" s="17"/>
    </row>
    <row r="1333" spans="16:18" ht="12.75">
      <c r="P1333" s="5"/>
      <c r="R1333" s="17"/>
    </row>
    <row r="1334" spans="16:18" ht="12.75">
      <c r="P1334" s="5"/>
      <c r="R1334" s="17"/>
    </row>
    <row r="1335" spans="16:18" ht="12.75">
      <c r="P1335" s="5"/>
      <c r="R1335" s="17"/>
    </row>
    <row r="1336" spans="16:18" ht="12.75">
      <c r="P1336" s="5"/>
      <c r="R1336" s="17"/>
    </row>
    <row r="1337" spans="16:18" ht="12.75">
      <c r="P1337" s="5"/>
      <c r="R1337" s="17"/>
    </row>
    <row r="1338" spans="16:18" ht="12.75">
      <c r="P1338" s="5"/>
      <c r="R1338" s="17"/>
    </row>
    <row r="1339" spans="16:18" ht="12.75">
      <c r="P1339" s="5"/>
      <c r="R1339" s="17"/>
    </row>
    <row r="1340" spans="16:18" ht="12.75">
      <c r="P1340" s="5"/>
      <c r="R1340" s="17"/>
    </row>
    <row r="1341" spans="16:18" ht="12.75">
      <c r="P1341" s="5"/>
      <c r="R1341" s="17"/>
    </row>
    <row r="1342" spans="16:18" ht="12.75">
      <c r="P1342" s="5"/>
      <c r="R1342" s="17"/>
    </row>
    <row r="1343" spans="16:18" ht="12.75">
      <c r="P1343" s="5"/>
      <c r="R1343" s="17"/>
    </row>
    <row r="1344" spans="16:18" ht="12.75">
      <c r="P1344" s="5"/>
      <c r="R1344" s="17"/>
    </row>
    <row r="1345" spans="16:18" ht="12.75">
      <c r="P1345" s="5"/>
      <c r="R1345" s="17"/>
    </row>
    <row r="1346" spans="16:18" ht="12.75">
      <c r="P1346" s="5"/>
      <c r="R1346" s="17"/>
    </row>
    <row r="1347" spans="16:18" ht="12.75">
      <c r="P1347" s="5"/>
      <c r="R1347" s="17"/>
    </row>
    <row r="1348" spans="16:18" ht="12.75">
      <c r="P1348" s="5"/>
      <c r="R1348" s="17"/>
    </row>
    <row r="1349" spans="16:18" ht="12.75">
      <c r="P1349" s="5"/>
      <c r="R1349" s="17"/>
    </row>
    <row r="1350" spans="16:18" ht="12.75">
      <c r="P1350" s="5"/>
      <c r="R1350" s="17"/>
    </row>
    <row r="1351" spans="16:18" ht="12.75">
      <c r="P1351" s="5"/>
      <c r="R1351" s="17"/>
    </row>
    <row r="1352" spans="16:18" ht="12.75">
      <c r="P1352" s="5"/>
      <c r="R1352" s="17"/>
    </row>
    <row r="1353" spans="16:18" ht="12.75">
      <c r="P1353" s="5"/>
      <c r="R1353" s="17"/>
    </row>
    <row r="1354" spans="16:18" ht="12.75">
      <c r="P1354" s="5"/>
      <c r="R1354" s="17"/>
    </row>
    <row r="1355" spans="16:18" ht="12.75">
      <c r="P1355" s="5"/>
      <c r="R1355" s="17"/>
    </row>
    <row r="1356" spans="16:18" ht="12.75">
      <c r="P1356" s="5"/>
      <c r="R1356" s="17"/>
    </row>
    <row r="1357" spans="16:18" ht="12.75">
      <c r="P1357" s="5"/>
      <c r="R1357" s="17"/>
    </row>
    <row r="1358" spans="16:18" ht="12.75">
      <c r="P1358" s="5"/>
      <c r="R1358" s="17"/>
    </row>
    <row r="1359" spans="16:18" ht="12.75">
      <c r="P1359" s="5"/>
      <c r="R1359" s="17"/>
    </row>
    <row r="1360" spans="16:18" ht="12.75">
      <c r="P1360" s="5"/>
      <c r="R1360" s="17"/>
    </row>
    <row r="1361" spans="16:18" ht="12.75">
      <c r="P1361" s="5"/>
      <c r="R1361" s="17"/>
    </row>
    <row r="1362" spans="16:18" ht="12.75">
      <c r="P1362" s="5"/>
      <c r="R1362" s="17"/>
    </row>
    <row r="1363" spans="16:18" ht="12.75">
      <c r="P1363" s="5"/>
      <c r="R1363" s="17"/>
    </row>
    <row r="1364" spans="16:18" ht="12.75">
      <c r="P1364" s="5"/>
      <c r="R1364" s="17"/>
    </row>
    <row r="1365" spans="16:18" ht="12.75">
      <c r="P1365" s="5"/>
      <c r="R1365" s="17"/>
    </row>
    <row r="1366" spans="16:18" ht="12.75">
      <c r="P1366" s="5"/>
      <c r="R1366" s="17"/>
    </row>
    <row r="1367" spans="16:18" ht="12.75">
      <c r="P1367" s="5"/>
      <c r="R1367" s="17"/>
    </row>
    <row r="1368" spans="16:18" ht="12.75">
      <c r="P1368" s="5"/>
      <c r="R1368" s="17"/>
    </row>
    <row r="1369" spans="16:18" ht="12.75">
      <c r="P1369" s="5"/>
      <c r="R1369" s="17"/>
    </row>
  </sheetData>
  <sheetProtection/>
  <autoFilter ref="A2:S29"/>
  <mergeCells count="2">
    <mergeCell ref="H1:J1"/>
    <mergeCell ref="K1:Q1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LACOMBE Sandrine</cp:lastModifiedBy>
  <cp:lastPrinted>2009-02-13T14:45:56Z</cp:lastPrinted>
  <dcterms:created xsi:type="dcterms:W3CDTF">1996-10-14T23:33:28Z</dcterms:created>
  <dcterms:modified xsi:type="dcterms:W3CDTF">2011-06-14T16:44:37Z</dcterms:modified>
  <cp:category/>
  <cp:version/>
  <cp:contentType/>
  <cp:contentStatus/>
</cp:coreProperties>
</file>